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1"/>
  </bookViews>
  <sheets>
    <sheet name="15 внебюджет" sheetId="1" state="hidden" r:id="rId1"/>
    <sheet name="3" sheetId="2" state="visible" r:id="rId2"/>
  </sheets>
  <definedNames>
    <definedName name="_xlnm.Print_Area" localSheetId="1" hidden="0">'3'!$A$4:$Q$127</definedName>
    <definedName name="Print_Titles" localSheetId="1" hidden="0">'3'!$9:$9</definedName>
  </definedNames>
  <calcPr refMode="A1" iterate="0" iterateCount="100" iterateDelta="0.0001"/>
</workbook>
</file>

<file path=xl/sharedStrings.xml><?xml version="1.0" encoding="utf-8"?>
<sst xmlns="http://schemas.openxmlformats.org/spreadsheetml/2006/main" count="85" uniqueCount="85">
  <si>
    <t xml:space="preserve">Таблица 15</t>
  </si>
  <si>
    <t xml:space="preserve">Государственная программа Камчатского края</t>
  </si>
  <si>
    <t xml:space="preserve">Наименование подпрограммы\ наименование инвестиционного проекта</t>
  </si>
  <si>
    <t xml:space="preserve">Ответственный за сопровождение инвестиционного проекта (ИОГВ, Руководитель Ф.И.О.)</t>
  </si>
  <si>
    <t xml:space="preserve">Ответственный за сопровождение инвестиционного проекта (Администрация МО, Глава МО)</t>
  </si>
  <si>
    <t>Инестор</t>
  </si>
  <si>
    <t xml:space="preserve">Стоимость проекта</t>
  </si>
  <si>
    <t xml:space="preserve">Источники финансирования</t>
  </si>
  <si>
    <t xml:space="preserve">Описание проекта</t>
  </si>
  <si>
    <t xml:space="preserve">Сроки реализации</t>
  </si>
  <si>
    <t xml:space="preserve">Потребность в инфраструктуре</t>
  </si>
  <si>
    <t xml:space="preserve">Меры гос поддержки</t>
  </si>
  <si>
    <t xml:space="preserve">Наличие земельного участка</t>
  </si>
  <si>
    <t xml:space="preserve">основные экономические показатели
(вклад в ВРП;  налогов; создание раб. мест и т.д.)</t>
  </si>
  <si>
    <t xml:space="preserve">Подпрограмма 1</t>
  </si>
  <si>
    <t xml:space="preserve">проект № 1</t>
  </si>
  <si>
    <t xml:space="preserve">проект № 2</t>
  </si>
  <si>
    <t xml:space="preserve">проект №…</t>
  </si>
  <si>
    <t xml:space="preserve">Подпрограмма 2</t>
  </si>
  <si>
    <t xml:space="preserve">проект № Х</t>
  </si>
  <si>
    <t xml:space="preserve">"Приложение  3 к Программе </t>
  </si>
  <si>
    <t xml:space="preserve">Приложение к приложению к постановлению Правительства Камчатского края                          от [Дата регистрации] № [Номер документа] 
«Приложение 3 к Программе
</t>
  </si>
  <si>
    <t xml:space="preserve">Финансовое обеспечение реализации государственной программы Камчатского края «Совершенствование управления имуществом, находящимся в государственной собственности Камчатского края» </t>
  </si>
  <si>
    <t xml:space="preserve">№ п/п</t>
  </si>
  <si>
    <t xml:space="preserve">Наименование Программы  /подпрограммы/ мероприятия</t>
  </si>
  <si>
    <t xml:space="preserve">Код бюджетной классификации </t>
  </si>
  <si>
    <t xml:space="preserve">Объем средств на реализацию Программы (тыс. руб.)</t>
  </si>
  <si>
    <t>ГРБС</t>
  </si>
  <si>
    <t>ВСЕГО</t>
  </si>
  <si>
    <t xml:space="preserve">2014 год</t>
  </si>
  <si>
    <t xml:space="preserve">2015 год</t>
  </si>
  <si>
    <t xml:space="preserve">2016 год</t>
  </si>
  <si>
    <t xml:space="preserve">2017 год</t>
  </si>
  <si>
    <t xml:space="preserve">2018 год</t>
  </si>
  <si>
    <t xml:space="preserve">2019 год</t>
  </si>
  <si>
    <t xml:space="preserve">2020 год</t>
  </si>
  <si>
    <t xml:space="preserve">2021 год</t>
  </si>
  <si>
    <t xml:space="preserve">2022 год</t>
  </si>
  <si>
    <t xml:space="preserve">2023 год</t>
  </si>
  <si>
    <t xml:space="preserve">2024 год</t>
  </si>
  <si>
    <t xml:space="preserve">2025 год</t>
  </si>
  <si>
    <t>1.</t>
  </si>
  <si>
    <t xml:space="preserve">Государственная программа Камчатского края «Совершенствование управления имуществом, находящимся в государственной собственности Камчатского края»</t>
  </si>
  <si>
    <t xml:space="preserve">Всего, в том числе:</t>
  </si>
  <si>
    <t>-</t>
  </si>
  <si>
    <t xml:space="preserve">за счет средств федерального бюджета </t>
  </si>
  <si>
    <t>822</t>
  </si>
  <si>
    <t xml:space="preserve">за счет средств краевого бюджета</t>
  </si>
  <si>
    <t>812</t>
  </si>
  <si>
    <t>804</t>
  </si>
  <si>
    <t>854</t>
  </si>
  <si>
    <t xml:space="preserve">за счет средств местных бюджетов</t>
  </si>
  <si>
    <t xml:space="preserve">за счет средств государственных внебюджетных фондов</t>
  </si>
  <si>
    <t xml:space="preserve">за счет средств внебюджетных фондов</t>
  </si>
  <si>
    <t xml:space="preserve">за счет средств прочих внебюджетных источников</t>
  </si>
  <si>
    <t xml:space="preserve">Кроме того, планируемые объемы обязательств федерального бюджета </t>
  </si>
  <si>
    <t>2.</t>
  </si>
  <si>
    <t xml:space="preserve">Подпрограмма 1 «Повышение эффективности управления краевым имуществом»</t>
  </si>
  <si>
    <t xml:space="preserve">за счет средств федерального бюджета</t>
  </si>
  <si>
    <t xml:space="preserve">Кроме того, планируемые объемы обязательств федерального бюджета</t>
  </si>
  <si>
    <t>2.1.</t>
  </si>
  <si>
    <t xml:space="preserve">Учет, содержание и распоряжение краевым имуществом</t>
  </si>
  <si>
    <t>2.2.</t>
  </si>
  <si>
    <t xml:space="preserve">Содержание жилищного фонда Камчатского края</t>
  </si>
  <si>
    <t>2.3.</t>
  </si>
  <si>
    <t xml:space="preserve">Осуществление приватизации имущества, находящегося в государственной собственности Камчатского края</t>
  </si>
  <si>
    <t>2.4.</t>
  </si>
  <si>
    <t xml:space="preserve">Участие в хозяйственных обществах Камчатского края</t>
  </si>
  <si>
    <t>2.5.</t>
  </si>
  <si>
    <t xml:space="preserve">Управление земельными ресурсами на территории Камчатского края</t>
  </si>
  <si>
    <t>2.6.</t>
  </si>
  <si>
    <t xml:space="preserve">Применение процедур финансового оздоровления и банкротства в отношении организаций Камчатского края, находящихся в кризисном состоянии, в целях сохранения их имущественного комплекса</t>
  </si>
  <si>
    <t>2.7.</t>
  </si>
  <si>
    <t xml:space="preserve">Обеспечение выполнения плановых показателей доходов краевого бюджета от использования краевого имущества</t>
  </si>
  <si>
    <t>2.8.</t>
  </si>
  <si>
    <t xml:space="preserve">Определение вида фактического использования зданий (строений, сооружений) и помещений в них, расположенных на территории Камчатского края, в отношении которых налоговая база определяется как кадастровая стоимость, для целей налогообложения</t>
  </si>
  <si>
    <t>2.9.</t>
  </si>
  <si>
    <t xml:space="preserve">Проведение комплексных кадастровых работ</t>
  </si>
  <si>
    <t>3.</t>
  </si>
  <si>
    <t xml:space="preserve">Подпрограмма 2 «Обеспечение реализации Программы»</t>
  </si>
  <si>
    <t>3.1.</t>
  </si>
  <si>
    <t xml:space="preserve">Обеспечение деятельности Министерства </t>
  </si>
  <si>
    <t xml:space="preserve">           </t>
  </si>
  <si>
    <t xml:space="preserve">                </t>
  </si>
  <si>
    <t>».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</si>
</sst>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000"/>
    <numFmt numFmtId="161" formatCode="dd/mmm"/>
  </numFmts>
  <fonts count="11">
    <font>
      <name val="Arial Cyr"/>
      <color theme="1"/>
      <sz val="10.000000"/>
    </font>
    <font>
      <name val="Arial"/>
      <sz val="10.000000"/>
    </font>
    <font>
      <name val="Calibri"/>
      <color indexed="64"/>
      <sz val="11.000000"/>
    </font>
    <font>
      <name val="Times New Roman"/>
      <color indexed="64"/>
      <sz val="11.000000"/>
    </font>
    <font>
      <name val="Calibri"/>
      <b/>
      <color indexed="64"/>
      <sz val="11.000000"/>
    </font>
    <font>
      <name val="Times New Roman"/>
      <sz val="10.000000"/>
    </font>
    <font>
      <name val="Times New Roman"/>
      <color indexed="64"/>
      <sz val="10.000000"/>
    </font>
    <font>
      <name val="Times New Roman"/>
      <sz val="14.000000"/>
    </font>
    <font>
      <name val="Times New Roman"/>
      <color indexed="64"/>
      <sz val="14.000000"/>
    </font>
    <font>
      <name val="Times New Roman"/>
      <strike/>
      <color indexed="2"/>
      <sz val="14.000000"/>
    </font>
    <font>
      <name val="Times New Roman"/>
      <strike/>
      <color indexed="64"/>
      <sz val="14.000000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16">
    <border>
      <left/>
      <right/>
      <top/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2" fillId="0" borderId="0" numFmtId="0" applyNumberFormat="1" applyFont="1" applyFill="1" applyBorder="1" applyProtection="1">
      <protection hidden="0" locked="1"/>
    </xf>
  </cellStyleXfs>
  <cellXfs count="53">
    <xf fontId="0" fillId="0" borderId="0" numFmtId="0" xfId="0" applyProtection="0">
      <protection hidden="0" locked="1"/>
    </xf>
    <xf fontId="2" fillId="0" borderId="0" numFmtId="0" xfId="6" applyFont="1" applyProtection="1">
      <protection hidden="0" locked="1"/>
    </xf>
    <xf fontId="2" fillId="0" borderId="0" numFmtId="0" xfId="6" applyFont="1" applyAlignment="1" applyProtection="1">
      <alignment vertical="top" wrapText="1"/>
      <protection hidden="0" locked="1"/>
    </xf>
    <xf fontId="3" fillId="0" borderId="0" numFmtId="0" xfId="6" applyFont="1" applyAlignment="1" applyProtection="1">
      <alignment horizontal="right" vertical="center" wrapText="1"/>
      <protection hidden="0" locked="1"/>
    </xf>
    <xf fontId="3" fillId="0" borderId="0" numFmtId="0" xfId="6" applyFont="1" applyAlignment="1" applyProtection="1">
      <alignment horizontal="center" vertical="center" wrapText="1"/>
      <protection hidden="0" locked="1"/>
    </xf>
    <xf fontId="3" fillId="0" borderId="1" numFmtId="0" xfId="6" applyFont="1" applyBorder="1" applyAlignment="1" applyProtection="1">
      <alignment horizontal="center" vertical="center" wrapText="1"/>
      <protection hidden="0" locked="1"/>
    </xf>
    <xf fontId="3" fillId="0" borderId="2" numFmtId="0" xfId="6" applyFont="1" applyBorder="1" applyAlignment="1" applyProtection="1">
      <alignment horizontal="center" vertical="center" wrapText="1"/>
      <protection hidden="0" locked="1"/>
    </xf>
    <xf fontId="3" fillId="0" borderId="3" numFmtId="0" xfId="6" applyFont="1" applyBorder="1" applyAlignment="1" applyProtection="1">
      <alignment horizontal="center" vertical="center" wrapText="1"/>
      <protection hidden="0" locked="1"/>
    </xf>
    <xf fontId="3" fillId="0" borderId="4" numFmtId="0" xfId="6" applyFont="1" applyBorder="1" applyAlignment="1" applyProtection="1">
      <alignment vertical="top" wrapText="1"/>
      <protection hidden="0" locked="1"/>
    </xf>
    <xf fontId="3" fillId="0" borderId="5" numFmtId="0" xfId="6" applyFont="1" applyBorder="1" applyAlignment="1" applyProtection="1">
      <alignment vertical="top" wrapText="1"/>
      <protection hidden="0" locked="1"/>
    </xf>
    <xf fontId="3" fillId="0" borderId="6" numFmtId="0" xfId="6" applyFont="1" applyBorder="1" applyAlignment="1" applyProtection="1">
      <alignment vertical="top" wrapText="1"/>
      <protection hidden="0" locked="1"/>
    </xf>
    <xf fontId="3" fillId="0" borderId="7" numFmtId="0" xfId="6" applyFont="1" applyBorder="1" applyAlignment="1" applyProtection="1">
      <alignment vertical="top" wrapText="1"/>
      <protection hidden="0" locked="1"/>
    </xf>
    <xf fontId="3" fillId="0" borderId="8" numFmtId="0" xfId="6" applyFont="1" applyBorder="1" applyAlignment="1" applyProtection="1">
      <alignment vertical="top" wrapText="1"/>
      <protection hidden="0" locked="1"/>
    </xf>
    <xf fontId="3" fillId="0" borderId="9" numFmtId="0" xfId="6" applyFont="1" applyBorder="1" applyAlignment="1" applyProtection="1">
      <alignment vertical="top" wrapText="1"/>
      <protection hidden="0" locked="1"/>
    </xf>
    <xf fontId="4" fillId="0" borderId="7" numFmtId="0" xfId="6" applyFont="1" applyBorder="1" applyAlignment="1" applyProtection="1">
      <alignment vertical="top" wrapText="1"/>
      <protection hidden="0" locked="1"/>
    </xf>
    <xf fontId="2" fillId="0" borderId="8" numFmtId="0" xfId="6" applyFont="1" applyBorder="1" applyAlignment="1" applyProtection="1">
      <alignment vertical="top" wrapText="1"/>
      <protection hidden="0" locked="1"/>
    </xf>
    <xf fontId="2" fillId="0" borderId="9" numFmtId="0" xfId="6" applyFont="1" applyBorder="1" applyAlignment="1" applyProtection="1">
      <alignment vertical="top" wrapText="1"/>
      <protection hidden="0" locked="1"/>
    </xf>
    <xf fontId="4" fillId="0" borderId="10" numFmtId="0" xfId="6" applyFont="1" applyBorder="1" applyAlignment="1" applyProtection="1">
      <alignment vertical="top" wrapText="1"/>
      <protection hidden="0" locked="1"/>
    </xf>
    <xf fontId="2" fillId="0" borderId="11" numFmtId="0" xfId="6" applyFont="1" applyBorder="1" applyAlignment="1" applyProtection="1">
      <alignment vertical="top" wrapText="1"/>
      <protection hidden="0" locked="1"/>
    </xf>
    <xf fontId="2" fillId="0" borderId="12" numFmtId="0" xfId="6" applyFont="1" applyBorder="1" applyAlignment="1" applyProtection="1">
      <alignment vertical="top" wrapText="1"/>
      <protection hidden="0" locked="1"/>
    </xf>
    <xf fontId="5" fillId="2" borderId="0" numFmtId="0" xfId="0" applyFont="1" applyFill="1" applyProtection="1">
      <protection hidden="0" locked="1"/>
    </xf>
    <xf fontId="6" fillId="2" borderId="0" numFmtId="0" xfId="0" applyFont="1" applyFill="1" applyProtection="1">
      <protection hidden="0" locked="1"/>
    </xf>
    <xf fontId="5" fillId="2" borderId="0" numFmtId="0" xfId="0" applyFont="1" applyFill="1" applyAlignment="1" applyProtection="1">
      <alignment horizontal="right"/>
      <protection hidden="0" locked="1"/>
    </xf>
    <xf fontId="7" fillId="0" borderId="0" numFmtId="0" xfId="0" applyFont="1" applyAlignment="1" applyProtection="1">
      <alignment horizontal="left" vertical="center"/>
      <protection hidden="0" locked="1"/>
    </xf>
    <xf fontId="6" fillId="2" borderId="0" numFmtId="0" xfId="0" applyFont="1" applyFill="1" applyAlignment="1" applyProtection="1">
      <alignment horizontal="right"/>
      <protection hidden="0" locked="1"/>
    </xf>
    <xf fontId="7" fillId="2" borderId="0" numFmtId="0" xfId="0" applyFont="1" applyFill="1" applyProtection="1">
      <protection hidden="0" locked="1"/>
    </xf>
    <xf fontId="8" fillId="2" borderId="0" numFmtId="0" xfId="0" applyFont="1" applyFill="1" applyProtection="1">
      <protection hidden="0" locked="1"/>
    </xf>
    <xf fontId="7" fillId="2" borderId="0" numFmtId="0" xfId="0" applyFont="1" applyFill="1" applyAlignment="1" applyProtection="1">
      <alignment horizontal="center"/>
      <protection hidden="0" locked="1"/>
    </xf>
    <xf fontId="7" fillId="2" borderId="0" numFmtId="0" xfId="0" applyFont="1" applyFill="1" applyAlignment="1" applyProtection="1">
      <alignment vertical="top" wrapText="1"/>
      <protection hidden="0" locked="1"/>
    </xf>
    <xf fontId="7" fillId="2" borderId="0" numFmtId="0" xfId="0" applyFont="1" applyFill="1" applyAlignment="1" applyProtection="1">
      <alignment vertical="top"/>
      <protection hidden="0" locked="1"/>
    </xf>
    <xf fontId="7" fillId="2" borderId="0" numFmtId="0" xfId="0" applyFont="1" applyFill="1" applyAlignment="1" applyProtection="1">
      <alignment horizontal="left" vertical="top" wrapText="1"/>
      <protection hidden="0" locked="1"/>
    </xf>
    <xf fontId="7" fillId="2" borderId="0" numFmtId="160" xfId="0" applyNumberFormat="1" applyFont="1" applyFill="1" applyAlignment="1" applyProtection="1">
      <alignment horizontal="center" wrapText="1"/>
      <protection hidden="0" locked="1"/>
    </xf>
    <xf fontId="7" fillId="2" borderId="13" numFmtId="0" xfId="0" applyFont="1" applyFill="1" applyBorder="1" applyProtection="1">
      <protection hidden="0" locked="1"/>
    </xf>
    <xf fontId="9" fillId="2" borderId="13" numFmtId="0" xfId="0" applyFont="1" applyFill="1" applyBorder="1" applyProtection="1">
      <protection hidden="0" locked="1"/>
    </xf>
    <xf fontId="10" fillId="2" borderId="13" numFmtId="0" xfId="0" applyFont="1" applyFill="1" applyBorder="1" applyProtection="1">
      <protection hidden="0" locked="1"/>
    </xf>
    <xf fontId="5" fillId="2" borderId="14" numFmtId="0" xfId="0" applyFont="1" applyFill="1" applyBorder="1" applyAlignment="1" applyProtection="1">
      <alignment horizontal="center" vertical="center" wrapText="1"/>
      <protection hidden="0" locked="1"/>
    </xf>
    <xf fontId="5" fillId="2" borderId="14" numFmtId="0" xfId="0" applyFont="1" applyFill="1" applyBorder="1" applyAlignment="1" applyProtection="1">
      <alignment horizontal="justify" vertical="center" wrapText="1"/>
      <protection hidden="0" locked="1"/>
    </xf>
    <xf fontId="5" fillId="2" borderId="15" numFmtId="0" xfId="0" applyFont="1" applyFill="1" applyBorder="1" applyAlignment="1" applyProtection="1">
      <alignment horizontal="center" vertical="top" wrapText="1"/>
      <protection hidden="0" locked="1"/>
    </xf>
    <xf fontId="6" fillId="2" borderId="15" numFmtId="0" xfId="0" applyFont="1" applyFill="1" applyBorder="1" applyAlignment="1" applyProtection="1">
      <alignment horizontal="center" vertical="top" wrapText="1"/>
      <protection hidden="0" locked="1"/>
    </xf>
    <xf fontId="5" fillId="2" borderId="15" numFmtId="0" xfId="0" applyFont="1" applyFill="1" applyBorder="1" applyAlignment="1" applyProtection="1">
      <alignment horizontal="center" vertical="center"/>
      <protection hidden="0" locked="1"/>
    </xf>
    <xf fontId="6" fillId="2" borderId="15" numFmtId="0" xfId="0" applyFont="1" applyFill="1" applyBorder="1" applyAlignment="1" applyProtection="1">
      <alignment horizontal="center" vertical="center"/>
      <protection hidden="0" locked="1"/>
    </xf>
    <xf fontId="5" fillId="2" borderId="0" numFmtId="0" xfId="0" applyFont="1" applyFill="1" applyAlignment="1" applyProtection="1">
      <alignment vertical="top"/>
      <protection hidden="0" locked="1"/>
    </xf>
    <xf fontId="5" fillId="2" borderId="15" numFmtId="0" xfId="0" applyFont="1" applyFill="1" applyBorder="1" applyAlignment="1" applyProtection="1">
      <alignment horizontal="justify" vertical="top" wrapText="1"/>
      <protection hidden="0" locked="1"/>
    </xf>
    <xf fontId="5" fillId="0" borderId="15" numFmtId="0" xfId="0" applyFont="1" applyBorder="1" applyAlignment="1" applyProtection="1">
      <alignment horizontal="center" vertical="top"/>
      <protection hidden="0" locked="1"/>
    </xf>
    <xf fontId="5" fillId="0" borderId="15" numFmtId="160" xfId="0" applyNumberFormat="1" applyFont="1" applyBorder="1" applyAlignment="1" applyProtection="1">
      <alignment horizontal="center" vertical="top"/>
      <protection hidden="0" locked="1"/>
    </xf>
    <xf fontId="6" fillId="0" borderId="15" numFmtId="160" xfId="0" applyNumberFormat="1" applyFont="1" applyBorder="1" applyAlignment="1" applyProtection="1">
      <alignment horizontal="center" vertical="top"/>
      <protection hidden="0" locked="1"/>
    </xf>
    <xf fontId="5" fillId="0" borderId="15" numFmtId="49" xfId="0" applyNumberFormat="1" applyFont="1" applyBorder="1" applyAlignment="1" applyProtection="1">
      <alignment horizontal="center" vertical="top"/>
      <protection hidden="0" locked="1"/>
    </xf>
    <xf fontId="5" fillId="2" borderId="15" numFmtId="161" xfId="0" applyNumberFormat="1" applyFont="1" applyFill="1" applyBorder="1" applyAlignment="1" applyProtection="1">
      <alignment horizontal="center" vertical="top" wrapText="1"/>
      <protection hidden="0" locked="1"/>
    </xf>
    <xf fontId="6" fillId="2" borderId="15" numFmtId="160" xfId="0" applyNumberFormat="1" applyFont="1" applyFill="1" applyBorder="1" applyAlignment="1" applyProtection="1">
      <alignment horizontal="center" vertical="top"/>
      <protection hidden="0" locked="1"/>
    </xf>
    <xf fontId="5" fillId="2" borderId="15" numFmtId="0" xfId="0" applyFont="1" applyFill="1" applyBorder="1" applyAlignment="1" applyProtection="1">
      <alignment vertical="top"/>
      <protection hidden="0" locked="1"/>
    </xf>
    <xf fontId="5" fillId="0" borderId="15" numFmtId="0" xfId="0" applyFont="1" applyBorder="1" applyAlignment="1" applyProtection="1">
      <alignment horizontal="center" shrinkToFit="1" vertical="top" wrapText="1"/>
      <protection hidden="0" locked="1"/>
    </xf>
    <xf fontId="5" fillId="2" borderId="15" numFmtId="160" xfId="0" applyNumberFormat="1" applyFont="1" applyFill="1" applyBorder="1" applyAlignment="1" applyProtection="1">
      <alignment horizontal="center" vertical="top"/>
      <protection hidden="0" locked="1"/>
    </xf>
    <xf fontId="5" fillId="2" borderId="0" numFmtId="0" xfId="0" applyFont="1" applyFill="1" applyAlignment="1" applyProtection="1">
      <alignment horizontal="left" wrapText="1"/>
      <protection hidden="0" locked="1"/>
    </xf>
  </cellXfs>
  <cellStyles count="7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topLeftCell="A1" zoomScale="100" workbookViewId="0">
      <selection activeCell="F23" activeCellId="0" sqref="F23"/>
    </sheetView>
  </sheetViews>
  <sheetFormatPr defaultColWidth="9.1484375" defaultRowHeight="15"/>
  <cols>
    <col customWidth="1" min="1" max="1" style="1" width="22.859999999999999"/>
    <col customWidth="1" min="2" max="2" style="1" width="21.289999999999999"/>
    <col customWidth="1" min="3" max="3" style="1" width="25.420000000000002"/>
    <col customWidth="1" min="4" max="4" style="1" width="12"/>
    <col customWidth="1" min="5" max="5" style="1" width="11.289999999999999"/>
    <col customWidth="1" min="6" max="6" style="1" width="15.710000000000001"/>
    <col customWidth="1" min="7" max="7" style="1" width="13.289999999999999"/>
    <col customWidth="1" min="8" max="8" style="1" width="12.710000000000001"/>
    <col customWidth="1" min="9" max="9" style="1" width="16.710000000000001"/>
    <col customWidth="1" min="10" max="10" style="1" width="13.710000000000001"/>
    <col customWidth="1" min="11" max="11" style="1" width="12.289999999999999"/>
    <col customWidth="1" min="12" max="12" style="1" width="21.289999999999999"/>
    <col customWidth="0" min="13" max="16384" style="1" width="9.1400000000000006"/>
  </cols>
  <sheetData>
    <row r="1" ht="27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0</v>
      </c>
      <c r="M1" s="4"/>
      <c r="N1" s="4"/>
      <c r="O1" s="4"/>
      <c r="P1" s="4"/>
      <c r="Q1" s="4"/>
      <c r="R1" s="4"/>
      <c r="S1" s="4"/>
      <c r="T1" s="4"/>
    </row>
    <row r="2" ht="32.25" customHeight="1">
      <c r="A2" s="2"/>
      <c r="B2" s="4" t="s">
        <v>1</v>
      </c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O2" s="2"/>
      <c r="P2" s="2"/>
    </row>
    <row r="3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</row>
    <row r="4" ht="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ht="90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7" t="s">
        <v>13</v>
      </c>
      <c r="M5" s="2"/>
      <c r="N5" s="2"/>
      <c r="O5" s="2"/>
      <c r="P5" s="2"/>
    </row>
    <row r="6" ht="15">
      <c r="A6" s="8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  <c r="M6" s="2"/>
      <c r="N6" s="2"/>
      <c r="O6" s="2"/>
      <c r="P6" s="2"/>
    </row>
    <row r="7" ht="15">
      <c r="A7" s="11" t="s">
        <v>15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3"/>
      <c r="M7" s="2"/>
      <c r="N7" s="2"/>
      <c r="O7" s="2"/>
      <c r="P7" s="2"/>
    </row>
    <row r="8" ht="15">
      <c r="A8" s="11" t="s">
        <v>16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  <c r="M8" s="2"/>
      <c r="N8" s="2"/>
      <c r="O8" s="2"/>
      <c r="P8" s="2"/>
    </row>
    <row r="9" ht="15">
      <c r="A9" s="11" t="s">
        <v>17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  <c r="M9" s="2"/>
      <c r="N9" s="2"/>
      <c r="O9" s="2"/>
      <c r="P9" s="2"/>
    </row>
    <row r="10" ht="15">
      <c r="A10" s="11" t="s">
        <v>18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2"/>
      <c r="N10" s="2"/>
      <c r="O10" s="2"/>
      <c r="P10" s="2"/>
    </row>
    <row r="11" ht="15">
      <c r="A11" s="11" t="s">
        <v>19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/>
      <c r="M11" s="2"/>
      <c r="N11" s="2"/>
      <c r="O11" s="2"/>
      <c r="P11" s="2"/>
    </row>
    <row r="12" ht="1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6"/>
      <c r="M12" s="2"/>
      <c r="N12" s="2"/>
      <c r="O12" s="2"/>
      <c r="P12" s="2"/>
    </row>
    <row r="13" ht="1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/>
      <c r="M13" s="2"/>
      <c r="N13" s="2"/>
      <c r="O13" s="2"/>
      <c r="P13" s="2"/>
    </row>
    <row r="14" ht="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ht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ht="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ht="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ht="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2">
    <mergeCell ref="C1:J1"/>
    <mergeCell ref="B2:J2"/>
  </mergeCells>
  <printOptions headings="0" gridLines="0"/>
  <pageMargins left="0.25" right="0.25" top="0.75" bottom="0.75" header="0.51181102362204689" footer="0.5118110236220468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00B050"/>
    <outlinePr applyStyles="0" summaryBelow="1" summaryRight="1" showOutlineSymbols="1"/>
    <pageSetUpPr autoPageBreaks="1" fitToPage="1"/>
  </sheetPr>
  <sheetViews>
    <sheetView showGridLines="1" showRowColHeaders="1" showZeros="1" topLeftCell="A76" zoomScale="100" workbookViewId="0">
      <selection activeCell="O76" activeCellId="0" sqref="O76"/>
    </sheetView>
  </sheetViews>
  <sheetFormatPr defaultColWidth="9.1484375" defaultRowHeight="12.75"/>
  <cols>
    <col customWidth="1" min="1" max="1" style="20" width="4.71"/>
    <col customWidth="1" min="2" max="2" style="20" width="27.57"/>
    <col customWidth="1" min="3" max="3" style="20" width="27.289999999999999"/>
    <col customWidth="1" min="4" max="4" style="20" width="13.710000000000001"/>
    <col customWidth="1" min="5" max="5" style="20" width="14.42"/>
    <col customWidth="1" min="6" max="6" style="20" width="14"/>
    <col customWidth="1" min="7" max="7" style="20" width="12.859999999999999"/>
    <col customWidth="1" min="8" max="8" style="20" width="13.57"/>
    <col customWidth="1" min="9" max="9" style="20" width="13.15"/>
    <col customWidth="1" min="10" max="10" style="20" width="14.42"/>
    <col customWidth="1" min="11" max="11" style="20" width="12.57"/>
    <col customWidth="1" min="12" max="12" style="20" width="14.42"/>
    <col customWidth="1" min="13" max="15" style="20" width="13"/>
    <col customWidth="1" min="16" max="17" style="21" width="13"/>
    <col customWidth="0" min="18" max="16384" style="20" width="9.1400000000000006"/>
  </cols>
  <sheetData>
    <row r="1" ht="0.75" customHeight="1">
      <c r="H1" s="22" t="s">
        <v>20</v>
      </c>
      <c r="I1" s="22"/>
      <c r="J1" s="22"/>
      <c r="K1" s="22"/>
      <c r="L1" s="22"/>
      <c r="M1" s="22"/>
      <c r="N1" s="22"/>
      <c r="O1" s="22"/>
      <c r="P1" s="22"/>
      <c r="Q1" s="22"/>
    </row>
    <row r="2" ht="22.5" customHeight="1">
      <c r="B2" s="23"/>
      <c r="C2" s="23"/>
      <c r="D2" s="23"/>
      <c r="E2" s="23"/>
      <c r="F2" s="23"/>
      <c r="G2" s="23"/>
      <c r="H2" s="23"/>
      <c r="I2" s="23"/>
      <c r="J2" s="23"/>
      <c r="K2" s="22"/>
      <c r="L2" s="22"/>
      <c r="M2" s="22"/>
      <c r="N2" s="22"/>
      <c r="O2" s="22"/>
      <c r="P2" s="24"/>
      <c r="Q2" s="24"/>
    </row>
    <row r="3" s="25" customFormat="1" ht="21" customHeight="1">
      <c r="P3" s="26"/>
      <c r="Q3" s="26"/>
    </row>
    <row r="4" s="25" customFormat="1" ht="81.7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8"/>
      <c r="L4" s="29"/>
      <c r="M4" s="29"/>
      <c r="N4" s="30" t="s">
        <v>21</v>
      </c>
      <c r="O4" s="30"/>
      <c r="P4" s="30"/>
      <c r="Q4" s="30"/>
    </row>
    <row r="5" s="25" customFormat="1" ht="29.25" customHeight="1">
      <c r="A5" s="31" t="s">
        <v>22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="25" customFormat="1" ht="23.25" customHeight="1">
      <c r="A6" s="32"/>
      <c r="B6" s="32"/>
      <c r="C6" s="32"/>
      <c r="D6" s="32"/>
      <c r="E6" s="32"/>
      <c r="F6" s="32"/>
      <c r="G6" s="32"/>
      <c r="H6" s="32"/>
      <c r="I6" s="32"/>
      <c r="J6" s="33"/>
      <c r="K6" s="33"/>
      <c r="L6" s="33"/>
      <c r="M6" s="33"/>
      <c r="N6" s="33"/>
      <c r="O6" s="33"/>
      <c r="P6" s="34"/>
      <c r="Q6" s="34"/>
    </row>
    <row r="7" ht="48" customHeight="1">
      <c r="A7" s="35" t="s">
        <v>23</v>
      </c>
      <c r="B7" s="36" t="s">
        <v>24</v>
      </c>
      <c r="C7" s="36"/>
      <c r="D7" s="35" t="s">
        <v>25</v>
      </c>
      <c r="E7" s="35" t="s">
        <v>26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ht="12.75">
      <c r="A8" s="35"/>
      <c r="B8" s="36"/>
      <c r="C8" s="36"/>
      <c r="D8" s="37" t="s">
        <v>27</v>
      </c>
      <c r="E8" s="37" t="s">
        <v>28</v>
      </c>
      <c r="F8" s="37" t="s">
        <v>29</v>
      </c>
      <c r="G8" s="37" t="s">
        <v>30</v>
      </c>
      <c r="H8" s="37" t="s">
        <v>31</v>
      </c>
      <c r="I8" s="37" t="s">
        <v>32</v>
      </c>
      <c r="J8" s="37" t="s">
        <v>33</v>
      </c>
      <c r="K8" s="37" t="s">
        <v>34</v>
      </c>
      <c r="L8" s="37" t="s">
        <v>35</v>
      </c>
      <c r="M8" s="37" t="s">
        <v>36</v>
      </c>
      <c r="N8" s="37" t="s">
        <v>37</v>
      </c>
      <c r="O8" s="37" t="s">
        <v>38</v>
      </c>
      <c r="P8" s="38" t="s">
        <v>39</v>
      </c>
      <c r="Q8" s="37" t="s">
        <v>40</v>
      </c>
    </row>
    <row r="9" ht="13.5" customHeight="1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40">
        <v>16</v>
      </c>
      <c r="Q9" s="39">
        <v>17</v>
      </c>
    </row>
    <row r="10" s="41" customFormat="1" ht="12.75" customHeight="1">
      <c r="A10" s="37" t="s">
        <v>41</v>
      </c>
      <c r="B10" s="42" t="s">
        <v>42</v>
      </c>
      <c r="C10" s="42" t="s">
        <v>43</v>
      </c>
      <c r="D10" s="43" t="s">
        <v>44</v>
      </c>
      <c r="E10" s="44">
        <f t="shared" ref="E10:E73" si="0">SUM(F10:Q10)</f>
        <v>5076305.1720700003</v>
      </c>
      <c r="F10" s="44">
        <f>F11+F12+F17</f>
        <v>678772.75112000003</v>
      </c>
      <c r="G10" s="44">
        <f>G11+G12+G17</f>
        <v>483222.57670999999</v>
      </c>
      <c r="H10" s="44">
        <f>H11+H12+H17</f>
        <v>449098.99268000002</v>
      </c>
      <c r="I10" s="44">
        <f>I11+I12+I17</f>
        <v>134502.10055999999</v>
      </c>
      <c r="J10" s="44">
        <f>J11+J12+J17</f>
        <v>438969.59146000003</v>
      </c>
      <c r="K10" s="44">
        <f>K11+K12+K17</f>
        <v>397397.79408000002</v>
      </c>
      <c r="L10" s="44">
        <f>L11+L12+L17</f>
        <v>389550.87705000001</v>
      </c>
      <c r="M10" s="44">
        <f>M11+M12+M17</f>
        <v>399761.64351000002</v>
      </c>
      <c r="N10" s="44">
        <f>N11+N12+N17</f>
        <v>381829.91070000001</v>
      </c>
      <c r="O10" s="44">
        <f>O11+O12+O17</f>
        <v>434766.95789000002</v>
      </c>
      <c r="P10" s="45">
        <f>P11+P12+P17</f>
        <v>434867.46789000003</v>
      </c>
      <c r="Q10" s="45">
        <f>Q11+Q12+Q17</f>
        <v>453564.50842000003</v>
      </c>
    </row>
    <row r="11" s="41" customFormat="1" ht="15.75" customHeight="1">
      <c r="A11" s="37"/>
      <c r="B11" s="42"/>
      <c r="C11" s="42" t="s">
        <v>45</v>
      </c>
      <c r="D11" s="46" t="s">
        <v>46</v>
      </c>
      <c r="E11" s="44">
        <f t="shared" si="0"/>
        <v>24851.799999999999</v>
      </c>
      <c r="F11" s="44">
        <v>0</v>
      </c>
      <c r="G11" s="44">
        <v>0</v>
      </c>
      <c r="H11" s="44">
        <v>0</v>
      </c>
      <c r="I11" s="44">
        <v>0</v>
      </c>
      <c r="J11" s="44">
        <f>J23</f>
        <v>4379</v>
      </c>
      <c r="K11" s="44">
        <f>K23</f>
        <v>2284.0999999999999</v>
      </c>
      <c r="L11" s="44">
        <f>L23</f>
        <v>499.69999999999999</v>
      </c>
      <c r="M11" s="44">
        <f>M23</f>
        <v>0</v>
      </c>
      <c r="N11" s="44">
        <f>N23</f>
        <v>0</v>
      </c>
      <c r="O11" s="44">
        <f>O23</f>
        <v>0</v>
      </c>
      <c r="P11" s="45">
        <f>P23</f>
        <v>0</v>
      </c>
      <c r="Q11" s="45">
        <f>Q23</f>
        <v>17689</v>
      </c>
    </row>
    <row r="12" s="41" customFormat="1" ht="25.5">
      <c r="A12" s="37"/>
      <c r="B12" s="42"/>
      <c r="C12" s="42" t="s">
        <v>47</v>
      </c>
      <c r="D12" s="46" t="s">
        <v>44</v>
      </c>
      <c r="E12" s="44">
        <f t="shared" si="0"/>
        <v>5046432.07608</v>
      </c>
      <c r="F12" s="44">
        <f>SUM(F13:F16)</f>
        <v>678772.75112000003</v>
      </c>
      <c r="G12" s="44">
        <f>SUM(G13:G16)</f>
        <v>483222.57670999999</v>
      </c>
      <c r="H12" s="44">
        <f>SUM(H13:H16)</f>
        <v>449098.99268000002</v>
      </c>
      <c r="I12" s="44">
        <f>SUM(I13:I16)</f>
        <v>134502.10055999999</v>
      </c>
      <c r="J12" s="44">
        <f>SUM(J13:J16)</f>
        <v>429590.59146000003</v>
      </c>
      <c r="K12" s="44">
        <f>SUM(K13:K16)</f>
        <v>395110.04008000001</v>
      </c>
      <c r="L12" s="44">
        <f>SUM(L13:L16)</f>
        <v>389033.53506000002</v>
      </c>
      <c r="M12" s="44">
        <f>SUM(M13:M16)</f>
        <v>399761.64351000002</v>
      </c>
      <c r="N12" s="44">
        <f>SUM(N13:N16)</f>
        <v>381829.91070000001</v>
      </c>
      <c r="O12" s="44">
        <f>SUM(O13:O16)</f>
        <v>434766.95789000002</v>
      </c>
      <c r="P12" s="45">
        <f>SUM(P13:P16)</f>
        <v>434867.46789000003</v>
      </c>
      <c r="Q12" s="45">
        <f>SUM(Q13:Q16)</f>
        <v>435875.50842000003</v>
      </c>
    </row>
    <row r="13" s="41" customFormat="1" ht="12.75">
      <c r="A13" s="37"/>
      <c r="B13" s="42"/>
      <c r="C13" s="42"/>
      <c r="D13" s="46">
        <v>822</v>
      </c>
      <c r="E13" s="44">
        <f t="shared" si="0"/>
        <v>2961008.0166799999</v>
      </c>
      <c r="F13" s="44">
        <f>F25+F111</f>
        <v>678772.75112000003</v>
      </c>
      <c r="G13" s="44">
        <f>G25+G111</f>
        <v>466231.22871</v>
      </c>
      <c r="H13" s="44">
        <f>H25+H111</f>
        <v>324486.19383</v>
      </c>
      <c r="I13" s="44">
        <f>I25+I111</f>
        <v>109446.21758</v>
      </c>
      <c r="J13" s="44">
        <f>J25+J111</f>
        <v>151328.98357000001</v>
      </c>
      <c r="K13" s="44">
        <f>K25+K111</f>
        <v>155946.29449999999</v>
      </c>
      <c r="L13" s="44">
        <f>L25+L111</f>
        <v>146901.00795999999</v>
      </c>
      <c r="M13" s="44">
        <f>M25+M111</f>
        <v>195564.15151</v>
      </c>
      <c r="N13" s="44">
        <f>N25+N111</f>
        <v>140384.45370000001</v>
      </c>
      <c r="O13" s="44">
        <f>O25+O111</f>
        <v>196912.55789</v>
      </c>
      <c r="P13" s="45">
        <f>P25+P111</f>
        <v>197013.06789000001</v>
      </c>
      <c r="Q13" s="45">
        <f>Q25+Q111</f>
        <v>198021.10842</v>
      </c>
    </row>
    <row r="14" s="41" customFormat="1" ht="15" customHeight="1">
      <c r="A14" s="37"/>
      <c r="B14" s="42"/>
      <c r="C14" s="42"/>
      <c r="D14" s="46" t="s">
        <v>48</v>
      </c>
      <c r="E14" s="44">
        <f t="shared" si="0"/>
        <v>39275.80083</v>
      </c>
      <c r="F14" s="44">
        <v>0</v>
      </c>
      <c r="G14" s="44">
        <v>16991.348000000002</v>
      </c>
      <c r="H14" s="44">
        <v>19317.00085</v>
      </c>
      <c r="I14" s="44">
        <v>127.88298</v>
      </c>
      <c r="J14" s="44">
        <v>0</v>
      </c>
      <c r="K14" s="44">
        <f t="shared" ref="K14:K17" si="1">K26</f>
        <v>2839.569</v>
      </c>
      <c r="L14" s="44">
        <f t="shared" ref="L14:L17" si="2">L26</f>
        <v>0</v>
      </c>
      <c r="M14" s="44">
        <f t="shared" ref="M14:M17" si="3">M26</f>
        <v>0</v>
      </c>
      <c r="N14" s="44">
        <f t="shared" ref="N14:N17" si="4">N26</f>
        <v>0</v>
      </c>
      <c r="O14" s="44">
        <f t="shared" ref="O14:O17" si="5">O26</f>
        <v>0</v>
      </c>
      <c r="P14" s="45">
        <f t="shared" ref="P14:P17" si="6">P26</f>
        <v>0</v>
      </c>
      <c r="Q14" s="45">
        <f t="shared" ref="Q14:Q17" si="7">Q26</f>
        <v>0</v>
      </c>
    </row>
    <row r="15" s="41" customFormat="1" ht="11.25" customHeight="1">
      <c r="A15" s="37"/>
      <c r="B15" s="42"/>
      <c r="C15" s="42"/>
      <c r="D15" s="46" t="s">
        <v>49</v>
      </c>
      <c r="E15" s="44">
        <f t="shared" si="0"/>
        <v>2012727.92594</v>
      </c>
      <c r="F15" s="44">
        <v>0</v>
      </c>
      <c r="G15" s="44">
        <v>0</v>
      </c>
      <c r="H15" s="44">
        <v>105295.798</v>
      </c>
      <c r="I15" s="44">
        <v>0</v>
      </c>
      <c r="J15" s="44">
        <f t="shared" ref="J15:J17" si="8">J27</f>
        <v>269769.27526000002</v>
      </c>
      <c r="K15" s="44">
        <f t="shared" si="1"/>
        <v>236324.17658</v>
      </c>
      <c r="L15" s="44">
        <f t="shared" si="2"/>
        <v>242132.52710000001</v>
      </c>
      <c r="M15" s="44">
        <f t="shared" si="3"/>
        <v>204197.492</v>
      </c>
      <c r="N15" s="44">
        <f t="shared" si="4"/>
        <v>241445.45699999999</v>
      </c>
      <c r="O15" s="44">
        <f t="shared" si="5"/>
        <v>237854.39999999999</v>
      </c>
      <c r="P15" s="45">
        <f t="shared" si="6"/>
        <v>237854.39999999999</v>
      </c>
      <c r="Q15" s="45">
        <f t="shared" si="7"/>
        <v>237854.39999999999</v>
      </c>
    </row>
    <row r="16" s="41" customFormat="1" ht="12.75">
      <c r="A16" s="37"/>
      <c r="B16" s="42"/>
      <c r="C16" s="42"/>
      <c r="D16" s="46" t="s">
        <v>50</v>
      </c>
      <c r="E16" s="44">
        <f t="shared" si="0"/>
        <v>33420.332629999997</v>
      </c>
      <c r="F16" s="44">
        <v>0</v>
      </c>
      <c r="G16" s="44">
        <v>0</v>
      </c>
      <c r="H16" s="44">
        <v>0</v>
      </c>
      <c r="I16" s="44">
        <v>24928</v>
      </c>
      <c r="J16" s="44">
        <f t="shared" si="8"/>
        <v>8492.3326300000008</v>
      </c>
      <c r="K16" s="44">
        <v>0</v>
      </c>
      <c r="L16" s="44">
        <f t="shared" si="2"/>
        <v>0</v>
      </c>
      <c r="M16" s="44">
        <v>0</v>
      </c>
      <c r="N16" s="44">
        <f t="shared" si="4"/>
        <v>0</v>
      </c>
      <c r="O16" s="44">
        <v>0</v>
      </c>
      <c r="P16" s="45">
        <v>0</v>
      </c>
      <c r="Q16" s="45">
        <v>0</v>
      </c>
    </row>
    <row r="17" s="41" customFormat="1" ht="25.5">
      <c r="A17" s="37"/>
      <c r="B17" s="42"/>
      <c r="C17" s="42" t="s">
        <v>51</v>
      </c>
      <c r="D17" s="46" t="s">
        <v>44</v>
      </c>
      <c r="E17" s="44">
        <f t="shared" si="0"/>
        <v>5021.2959899999996</v>
      </c>
      <c r="F17" s="44">
        <v>0</v>
      </c>
      <c r="G17" s="44">
        <v>0</v>
      </c>
      <c r="H17" s="44">
        <v>0</v>
      </c>
      <c r="I17" s="44">
        <v>0</v>
      </c>
      <c r="J17" s="44">
        <f t="shared" si="8"/>
        <v>5000</v>
      </c>
      <c r="K17" s="44">
        <f t="shared" si="1"/>
        <v>3.6539999999999999</v>
      </c>
      <c r="L17" s="44">
        <f t="shared" si="2"/>
        <v>17.64199</v>
      </c>
      <c r="M17" s="44">
        <f t="shared" si="3"/>
        <v>0</v>
      </c>
      <c r="N17" s="44">
        <f t="shared" si="4"/>
        <v>0</v>
      </c>
      <c r="O17" s="44">
        <f t="shared" si="5"/>
        <v>0</v>
      </c>
      <c r="P17" s="45">
        <f t="shared" si="6"/>
        <v>0</v>
      </c>
      <c r="Q17" s="45">
        <f t="shared" si="7"/>
        <v>0</v>
      </c>
    </row>
    <row r="18" s="41" customFormat="1" ht="38.25">
      <c r="A18" s="37"/>
      <c r="B18" s="42"/>
      <c r="C18" s="42" t="s">
        <v>52</v>
      </c>
      <c r="D18" s="46" t="s">
        <v>44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5">
        <v>0</v>
      </c>
      <c r="Q18" s="45">
        <v>0</v>
      </c>
    </row>
    <row r="19" s="41" customFormat="1" ht="25.5">
      <c r="A19" s="37"/>
      <c r="B19" s="42"/>
      <c r="C19" s="42" t="s">
        <v>53</v>
      </c>
      <c r="D19" s="46" t="s">
        <v>44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5">
        <v>0</v>
      </c>
      <c r="Q19" s="45">
        <v>0</v>
      </c>
    </row>
    <row r="20" s="41" customFormat="1" ht="25.5">
      <c r="A20" s="37"/>
      <c r="B20" s="42"/>
      <c r="C20" s="42" t="s">
        <v>54</v>
      </c>
      <c r="D20" s="46" t="s">
        <v>44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5">
        <v>0</v>
      </c>
      <c r="Q20" s="45">
        <v>0</v>
      </c>
    </row>
    <row r="21" s="41" customFormat="1" ht="38.25">
      <c r="A21" s="37"/>
      <c r="B21" s="42"/>
      <c r="C21" s="42" t="s">
        <v>55</v>
      </c>
      <c r="D21" s="46" t="s">
        <v>44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5">
        <v>0</v>
      </c>
      <c r="Q21" s="45">
        <v>0</v>
      </c>
    </row>
    <row r="22" s="41" customFormat="1" ht="12.75" customHeight="1">
      <c r="A22" s="47" t="s">
        <v>56</v>
      </c>
      <c r="B22" s="42" t="s">
        <v>57</v>
      </c>
      <c r="C22" s="42" t="s">
        <v>43</v>
      </c>
      <c r="D22" s="43" t="s">
        <v>44</v>
      </c>
      <c r="E22" s="44">
        <f t="shared" si="0"/>
        <v>4138777.1263700002</v>
      </c>
      <c r="F22" s="44">
        <f>SUM(F23:F24)</f>
        <v>608575.64112000004</v>
      </c>
      <c r="G22" s="44">
        <f>SUM(G23:G24)</f>
        <v>416196.10871</v>
      </c>
      <c r="H22" s="44">
        <f>SUM(H23:H24)</f>
        <v>384947.55877</v>
      </c>
      <c r="I22" s="44">
        <f>SUM(I23:I24)</f>
        <v>68229.128559999997</v>
      </c>
      <c r="J22" s="44">
        <f>SUM(J23+J24+J29)</f>
        <v>361803.01640000002</v>
      </c>
      <c r="K22" s="44">
        <f>SUM(K23+K24+K29)</f>
        <v>322260.40007999999</v>
      </c>
      <c r="L22" s="44">
        <f>SUM(L23+L24+L29)</f>
        <v>314367.88608999999</v>
      </c>
      <c r="M22" s="44">
        <f>SUM(M23+M24+M29)</f>
        <v>325456.5306</v>
      </c>
      <c r="N22" s="44">
        <f>SUM(N23+N24+N29)</f>
        <v>311138.66603999998</v>
      </c>
      <c r="O22" s="44">
        <f>SUM(O23+O24+O29)</f>
        <v>336134.26000000001</v>
      </c>
      <c r="P22" s="45">
        <f>SUM(P23+P24+P29)</f>
        <v>335764.85999999999</v>
      </c>
      <c r="Q22" s="45">
        <f>SUM(Q23+Q24+Q29)</f>
        <v>353903.07000000001</v>
      </c>
    </row>
    <row r="23" s="41" customFormat="1" ht="15" customHeight="1">
      <c r="A23" s="47"/>
      <c r="B23" s="42"/>
      <c r="C23" s="42" t="s">
        <v>58</v>
      </c>
      <c r="D23" s="46" t="s">
        <v>46</v>
      </c>
      <c r="E23" s="44">
        <f t="shared" si="0"/>
        <v>24851.799999999999</v>
      </c>
      <c r="F23" s="44">
        <v>0</v>
      </c>
      <c r="G23" s="44">
        <v>0</v>
      </c>
      <c r="H23" s="44">
        <v>0</v>
      </c>
      <c r="I23" s="44">
        <v>0</v>
      </c>
      <c r="J23" s="44">
        <f>J104</f>
        <v>4379</v>
      </c>
      <c r="K23" s="44">
        <f>K104</f>
        <v>2284.0999999999999</v>
      </c>
      <c r="L23" s="44">
        <f>L104</f>
        <v>499.69999999999999</v>
      </c>
      <c r="M23" s="44">
        <f>M104</f>
        <v>0</v>
      </c>
      <c r="N23" s="44">
        <f>N104</f>
        <v>0</v>
      </c>
      <c r="O23" s="44">
        <f>O104</f>
        <v>0</v>
      </c>
      <c r="P23" s="45">
        <f>P104</f>
        <v>0</v>
      </c>
      <c r="Q23" s="45">
        <f>Q104</f>
        <v>17689</v>
      </c>
    </row>
    <row r="24" s="41" customFormat="1" ht="25.5">
      <c r="A24" s="47"/>
      <c r="B24" s="42"/>
      <c r="C24" s="42" t="s">
        <v>47</v>
      </c>
      <c r="D24" s="46" t="s">
        <v>44</v>
      </c>
      <c r="E24" s="44">
        <f t="shared" si="0"/>
        <v>4108904.0303799999</v>
      </c>
      <c r="F24" s="44">
        <f>SUM(F25:F28)</f>
        <v>608575.64112000004</v>
      </c>
      <c r="G24" s="44">
        <f>SUM(G25:G28)</f>
        <v>416196.10871</v>
      </c>
      <c r="H24" s="44">
        <f>SUM(H25:H28)</f>
        <v>384947.55877</v>
      </c>
      <c r="I24" s="44">
        <f>SUM(I25:I28)</f>
        <v>68229.128559999997</v>
      </c>
      <c r="J24" s="44">
        <f>SUM(J25:J28)</f>
        <v>352424.01640000002</v>
      </c>
      <c r="K24" s="44">
        <f>SUM(K25:K28)</f>
        <v>319972.64607999998</v>
      </c>
      <c r="L24" s="44">
        <f>SUM(L25:L28)</f>
        <v>313850.5441</v>
      </c>
      <c r="M24" s="44">
        <f>SUM(M25:M28)</f>
        <v>325456.5306</v>
      </c>
      <c r="N24" s="44">
        <f>SUM(N25:N28)</f>
        <v>311138.66603999998</v>
      </c>
      <c r="O24" s="44">
        <f>SUM(O25:O28)</f>
        <v>336134.26000000001</v>
      </c>
      <c r="P24" s="45">
        <f>SUM(P25:P28)</f>
        <v>335764.85999999999</v>
      </c>
      <c r="Q24" s="45">
        <f>SUM(Q25:Q28)</f>
        <v>336214.07000000001</v>
      </c>
    </row>
    <row r="25" s="41" customFormat="1" ht="12.75">
      <c r="A25" s="47"/>
      <c r="B25" s="42"/>
      <c r="C25" s="42"/>
      <c r="D25" s="46">
        <v>822</v>
      </c>
      <c r="E25" s="44">
        <f t="shared" si="0"/>
        <v>2023479.97098</v>
      </c>
      <c r="F25" s="44">
        <f>SUM(F37+F47+F55+F64+F73+F81+F89+F97+F105)</f>
        <v>608575.64112000004</v>
      </c>
      <c r="G25" s="44">
        <f>SUM(G37+G47+G55+G64+G73+G81+G89+G97+G105)</f>
        <v>399204.76071</v>
      </c>
      <c r="H25" s="44">
        <f>SUM(H37+H47+H55+H64+H73+H81+H89+H97+H105)</f>
        <v>260334.75992000001</v>
      </c>
      <c r="I25" s="44">
        <f>SUM(I37+I47+I55+I64+I73+I81+I89+I97+I105)</f>
        <v>43173.245580000003</v>
      </c>
      <c r="J25" s="44">
        <f>SUM(J37+J47+J55+J64+J73+J81+J89+J97+J105)</f>
        <v>74162.408509999994</v>
      </c>
      <c r="K25" s="44">
        <f>SUM(K37+K47+K55+K64+K73+K81+K89+K97+K105)</f>
        <v>80808.900500000003</v>
      </c>
      <c r="L25" s="44">
        <f>SUM(L37+L47+L55+L64+L73+L81+L89+L97+L105)</f>
        <v>71718.017000000007</v>
      </c>
      <c r="M25" s="44">
        <f>SUM(M37+M47+M55+M64+M73+M81+M89+M97+M105)</f>
        <v>121259.0386</v>
      </c>
      <c r="N25" s="44">
        <f>SUM(N37+N47+N55+N64+N73+N81+N89+N97+N105)</f>
        <v>69693.209040000002</v>
      </c>
      <c r="O25" s="44">
        <f>SUM(O37+O47+O55+O64+O73+O81+O89+O97+O105)</f>
        <v>98279.860000000001</v>
      </c>
      <c r="P25" s="45">
        <f>SUM(P37+P47+P55+P64+P73+P81+P89+P97+P105)</f>
        <v>97910.460000000006</v>
      </c>
      <c r="Q25" s="45">
        <f>SUM(Q37+Q47+Q55+Q64+Q73+Q81+Q89+Q97+Q105)</f>
        <v>98359.669999999998</v>
      </c>
    </row>
    <row r="26" s="41" customFormat="1" ht="15" customHeight="1">
      <c r="A26" s="47"/>
      <c r="B26" s="42"/>
      <c r="C26" s="42"/>
      <c r="D26" s="46" t="s">
        <v>48</v>
      </c>
      <c r="E26" s="44">
        <f t="shared" si="0"/>
        <v>39275.80083</v>
      </c>
      <c r="F26" s="44">
        <f>F38</f>
        <v>0</v>
      </c>
      <c r="G26" s="44">
        <f>G38</f>
        <v>16991.348000000002</v>
      </c>
      <c r="H26" s="44">
        <f>H38</f>
        <v>19317.00085</v>
      </c>
      <c r="I26" s="44">
        <f>I38</f>
        <v>127.88298</v>
      </c>
      <c r="J26" s="44">
        <f t="shared" ref="J26:J27" si="9">J38</f>
        <v>0</v>
      </c>
      <c r="K26" s="44">
        <f t="shared" ref="K26:K27" si="10">K38</f>
        <v>2839.569</v>
      </c>
      <c r="L26" s="44">
        <f t="shared" ref="L26:L27" si="11">L38</f>
        <v>0</v>
      </c>
      <c r="M26" s="44">
        <f t="shared" ref="M26:M27" si="12">M38</f>
        <v>0</v>
      </c>
      <c r="N26" s="44">
        <f>N38</f>
        <v>0</v>
      </c>
      <c r="O26" s="44">
        <f t="shared" ref="O26:O27" si="13">O38</f>
        <v>0</v>
      </c>
      <c r="P26" s="45">
        <f t="shared" ref="P26:P27" si="14">P38</f>
        <v>0</v>
      </c>
      <c r="Q26" s="45">
        <f t="shared" ref="Q26:Q27" si="15">Q38</f>
        <v>0</v>
      </c>
    </row>
    <row r="27" s="41" customFormat="1" ht="11.25" customHeight="1">
      <c r="A27" s="47"/>
      <c r="B27" s="42"/>
      <c r="C27" s="42"/>
      <c r="D27" s="46" t="s">
        <v>49</v>
      </c>
      <c r="E27" s="44">
        <f t="shared" si="0"/>
        <v>2012727.92594</v>
      </c>
      <c r="F27" s="44">
        <v>0</v>
      </c>
      <c r="G27" s="44">
        <v>0</v>
      </c>
      <c r="H27" s="44">
        <v>105295.798</v>
      </c>
      <c r="I27" s="44">
        <v>0</v>
      </c>
      <c r="J27" s="44">
        <f t="shared" si="9"/>
        <v>269769.27526000002</v>
      </c>
      <c r="K27" s="44">
        <f t="shared" si="10"/>
        <v>236324.17658</v>
      </c>
      <c r="L27" s="44">
        <f t="shared" si="11"/>
        <v>242132.52710000001</v>
      </c>
      <c r="M27" s="44">
        <f t="shared" si="12"/>
        <v>204197.492</v>
      </c>
      <c r="N27" s="44">
        <v>241445.45699999999</v>
      </c>
      <c r="O27" s="44">
        <f t="shared" si="13"/>
        <v>237854.39999999999</v>
      </c>
      <c r="P27" s="44">
        <f t="shared" si="14"/>
        <v>237854.39999999999</v>
      </c>
      <c r="Q27" s="44">
        <f t="shared" si="15"/>
        <v>237854.39999999999</v>
      </c>
    </row>
    <row r="28" s="41" customFormat="1" ht="12.75">
      <c r="A28" s="47"/>
      <c r="B28" s="42"/>
      <c r="C28" s="42"/>
      <c r="D28" s="46" t="s">
        <v>50</v>
      </c>
      <c r="E28" s="44">
        <f t="shared" si="0"/>
        <v>33420.332629999997</v>
      </c>
      <c r="F28" s="44">
        <v>0</v>
      </c>
      <c r="G28" s="44">
        <v>0</v>
      </c>
      <c r="H28" s="44">
        <v>0</v>
      </c>
      <c r="I28" s="44">
        <v>24928</v>
      </c>
      <c r="J28" s="44">
        <f>J61</f>
        <v>8492.3326300000008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5">
        <v>0</v>
      </c>
      <c r="Q28" s="45">
        <v>0</v>
      </c>
    </row>
    <row r="29" s="41" customFormat="1" ht="18.75" customHeight="1">
      <c r="A29" s="47"/>
      <c r="B29" s="42"/>
      <c r="C29" s="42" t="s">
        <v>51</v>
      </c>
      <c r="D29" s="46" t="s">
        <v>44</v>
      </c>
      <c r="E29" s="44">
        <f t="shared" si="0"/>
        <v>5021.2959899999996</v>
      </c>
      <c r="F29" s="44">
        <v>0</v>
      </c>
      <c r="G29" s="44">
        <v>0</v>
      </c>
      <c r="H29" s="44">
        <v>0</v>
      </c>
      <c r="I29" s="44">
        <v>0</v>
      </c>
      <c r="J29" s="44">
        <f>J106</f>
        <v>5000</v>
      </c>
      <c r="K29" s="44">
        <f>K106</f>
        <v>3.6539999999999999</v>
      </c>
      <c r="L29" s="44">
        <f>L106</f>
        <v>17.64199</v>
      </c>
      <c r="M29" s="44">
        <f>M106</f>
        <v>0</v>
      </c>
      <c r="N29" s="44">
        <f>N106</f>
        <v>0</v>
      </c>
      <c r="O29" s="44">
        <f>O106</f>
        <v>0</v>
      </c>
      <c r="P29" s="45">
        <f>P106</f>
        <v>0</v>
      </c>
      <c r="Q29" s="45">
        <f>Q106</f>
        <v>0</v>
      </c>
    </row>
    <row r="30" s="41" customFormat="1" ht="38.25">
      <c r="A30" s="47"/>
      <c r="B30" s="42"/>
      <c r="C30" s="42" t="s">
        <v>52</v>
      </c>
      <c r="D30" s="46" t="s">
        <v>44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5">
        <v>0</v>
      </c>
      <c r="Q30" s="45">
        <v>0</v>
      </c>
    </row>
    <row r="31" s="41" customFormat="1" ht="32.25" customHeight="1">
      <c r="A31" s="47"/>
      <c r="B31" s="42"/>
      <c r="C31" s="42" t="s">
        <v>53</v>
      </c>
      <c r="D31" s="46" t="s">
        <v>44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5">
        <v>0</v>
      </c>
      <c r="Q31" s="45">
        <v>0</v>
      </c>
    </row>
    <row r="32" s="41" customFormat="1" ht="32.25" customHeight="1">
      <c r="A32" s="47"/>
      <c r="B32" s="42"/>
      <c r="C32" s="42" t="s">
        <v>54</v>
      </c>
      <c r="D32" s="46" t="s">
        <v>44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5">
        <v>0</v>
      </c>
      <c r="Q32" s="45">
        <v>0</v>
      </c>
    </row>
    <row r="33" s="41" customFormat="1" ht="48" customHeight="1">
      <c r="A33" s="47"/>
      <c r="B33" s="42"/>
      <c r="C33" s="42" t="s">
        <v>59</v>
      </c>
      <c r="D33" s="46" t="s">
        <v>44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5">
        <v>0</v>
      </c>
      <c r="Q33" s="45">
        <v>0</v>
      </c>
    </row>
    <row r="34" s="41" customFormat="1" ht="12.75" customHeight="1">
      <c r="A34" s="37" t="s">
        <v>60</v>
      </c>
      <c r="B34" s="42" t="s">
        <v>61</v>
      </c>
      <c r="C34" s="42" t="s">
        <v>43</v>
      </c>
      <c r="D34" s="43" t="s">
        <v>44</v>
      </c>
      <c r="E34" s="44">
        <f t="shared" si="0"/>
        <v>3381263.8690900002</v>
      </c>
      <c r="F34" s="44">
        <f>F36</f>
        <v>417862.92272999999</v>
      </c>
      <c r="G34" s="44">
        <f>G36</f>
        <v>223417.80499999999</v>
      </c>
      <c r="H34" s="44">
        <f>H36</f>
        <v>198731.12383999999</v>
      </c>
      <c r="I34" s="44">
        <f>I36</f>
        <v>24020.379489999999</v>
      </c>
      <c r="J34" s="44">
        <f>J36</f>
        <v>318305.87331</v>
      </c>
      <c r="K34" s="44">
        <f>K36</f>
        <v>314142.12595000002</v>
      </c>
      <c r="L34" s="44">
        <f>L36</f>
        <v>308348.30193000002</v>
      </c>
      <c r="M34" s="44">
        <f>M36</f>
        <v>289024.17984</v>
      </c>
      <c r="N34" s="44">
        <f>N36</f>
        <v>306218.217</v>
      </c>
      <c r="O34" s="44">
        <f>O36</f>
        <v>326614.01000000001</v>
      </c>
      <c r="P34" s="45">
        <f>P36</f>
        <v>326564.85999999999</v>
      </c>
      <c r="Q34" s="45">
        <f>Q36</f>
        <v>328014.07000000001</v>
      </c>
    </row>
    <row r="35" s="41" customFormat="1" ht="15" customHeight="1">
      <c r="A35" s="37"/>
      <c r="B35" s="42"/>
      <c r="C35" s="42" t="s">
        <v>58</v>
      </c>
      <c r="D35" s="46" t="s">
        <v>44</v>
      </c>
      <c r="E35" s="44">
        <f t="shared" si="0"/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5">
        <v>0</v>
      </c>
      <c r="Q35" s="45">
        <v>0</v>
      </c>
    </row>
    <row r="36" s="41" customFormat="1" ht="25.5">
      <c r="A36" s="37"/>
      <c r="B36" s="42"/>
      <c r="C36" s="42" t="s">
        <v>47</v>
      </c>
      <c r="D36" s="46" t="s">
        <v>44</v>
      </c>
      <c r="E36" s="44">
        <f t="shared" si="0"/>
        <v>3381263.8690900002</v>
      </c>
      <c r="F36" s="44">
        <f>SUM(F37:F39)</f>
        <v>417862.92272999999</v>
      </c>
      <c r="G36" s="44">
        <f>SUM(G37:G39)</f>
        <v>223417.80499999999</v>
      </c>
      <c r="H36" s="44">
        <f>SUM(H37:H39)</f>
        <v>198731.12383999999</v>
      </c>
      <c r="I36" s="44">
        <f>SUM(I37:I39)</f>
        <v>24020.379489999999</v>
      </c>
      <c r="J36" s="44">
        <f>SUM(J37:J39)</f>
        <v>318305.87331</v>
      </c>
      <c r="K36" s="44">
        <f>SUM(K37:K39)</f>
        <v>314142.12595000002</v>
      </c>
      <c r="L36" s="44">
        <f>SUM(L37:L39)</f>
        <v>308348.30193000002</v>
      </c>
      <c r="M36" s="44">
        <f>SUM(M37:M39)</f>
        <v>289024.17984</v>
      </c>
      <c r="N36" s="44">
        <f>SUM(N37:N39)</f>
        <v>306218.217</v>
      </c>
      <c r="O36" s="44">
        <f>SUM(O37:O39)</f>
        <v>326614.01000000001</v>
      </c>
      <c r="P36" s="45">
        <f>SUM(P37:P39)</f>
        <v>326564.85999999999</v>
      </c>
      <c r="Q36" s="45">
        <f>SUM(Q37:Q39)</f>
        <v>328014.07000000001</v>
      </c>
    </row>
    <row r="37" s="41" customFormat="1" ht="12.75">
      <c r="A37" s="37"/>
      <c r="B37" s="42"/>
      <c r="C37" s="42"/>
      <c r="D37" s="46">
        <v>822</v>
      </c>
      <c r="E37" s="44">
        <f t="shared" si="0"/>
        <v>1329260.1423200001</v>
      </c>
      <c r="F37" s="44">
        <v>417862.92272999999</v>
      </c>
      <c r="G37" s="44">
        <v>206426.45699999999</v>
      </c>
      <c r="H37" s="44">
        <v>74118.324989999994</v>
      </c>
      <c r="I37" s="44">
        <v>23892.496510000001</v>
      </c>
      <c r="J37" s="44">
        <v>48536.598050000001</v>
      </c>
      <c r="K37" s="45">
        <v>74978.380369999999</v>
      </c>
      <c r="L37" s="44">
        <v>66215.774829999995</v>
      </c>
      <c r="M37" s="44">
        <v>84826.687839999999</v>
      </c>
      <c r="N37" s="44">
        <v>64772.760000000002</v>
      </c>
      <c r="O37" s="44">
        <v>88759.610000000001</v>
      </c>
      <c r="P37" s="48">
        <v>88710.460000000006</v>
      </c>
      <c r="Q37" s="48">
        <v>90159.669999999998</v>
      </c>
    </row>
    <row r="38" s="41" customFormat="1" ht="12.75">
      <c r="A38" s="37"/>
      <c r="B38" s="42"/>
      <c r="C38" s="42"/>
      <c r="D38" s="46" t="s">
        <v>48</v>
      </c>
      <c r="E38" s="44">
        <f t="shared" si="0"/>
        <v>39275.80083</v>
      </c>
      <c r="F38" s="44">
        <v>0</v>
      </c>
      <c r="G38" s="44">
        <v>16991.348000000002</v>
      </c>
      <c r="H38" s="44">
        <v>19317.00085</v>
      </c>
      <c r="I38" s="44">
        <v>127.88298</v>
      </c>
      <c r="J38" s="44">
        <v>0</v>
      </c>
      <c r="K38" s="45">
        <v>2839.569</v>
      </c>
      <c r="L38" s="44">
        <v>0</v>
      </c>
      <c r="M38" s="44">
        <v>0</v>
      </c>
      <c r="N38" s="44">
        <v>0</v>
      </c>
      <c r="O38" s="44">
        <v>0</v>
      </c>
      <c r="P38" s="45">
        <v>0</v>
      </c>
      <c r="Q38" s="45">
        <v>0</v>
      </c>
    </row>
    <row r="39" s="41" customFormat="1" ht="18.75" customHeight="1">
      <c r="A39" s="37"/>
      <c r="B39" s="42"/>
      <c r="C39" s="42"/>
      <c r="D39" s="46" t="s">
        <v>49</v>
      </c>
      <c r="E39" s="44">
        <f t="shared" si="0"/>
        <v>2012727.92594</v>
      </c>
      <c r="F39" s="44">
        <v>0</v>
      </c>
      <c r="G39" s="44">
        <v>0</v>
      </c>
      <c r="H39" s="44">
        <v>105295.798</v>
      </c>
      <c r="I39" s="44">
        <v>0</v>
      </c>
      <c r="J39" s="44">
        <v>269769.27526000002</v>
      </c>
      <c r="K39" s="45">
        <v>236324.17658</v>
      </c>
      <c r="L39" s="44">
        <v>242132.52710000001</v>
      </c>
      <c r="M39" s="44">
        <v>204197.492</v>
      </c>
      <c r="N39" s="44">
        <v>241445.45699999999</v>
      </c>
      <c r="O39" s="44">
        <v>237854.39999999999</v>
      </c>
      <c r="P39" s="45">
        <v>237854.39999999999</v>
      </c>
      <c r="Q39" s="45">
        <v>237854.39999999999</v>
      </c>
    </row>
    <row r="40" s="41" customFormat="1" ht="16.5" customHeight="1">
      <c r="A40" s="37"/>
      <c r="B40" s="42"/>
      <c r="C40" s="42" t="s">
        <v>51</v>
      </c>
      <c r="D40" s="46" t="s">
        <v>44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5">
        <v>0</v>
      </c>
      <c r="Q40" s="45">
        <v>0</v>
      </c>
    </row>
    <row r="41" s="41" customFormat="1" ht="38.25">
      <c r="A41" s="37"/>
      <c r="B41" s="42"/>
      <c r="C41" s="42" t="s">
        <v>52</v>
      </c>
      <c r="D41" s="46" t="s">
        <v>44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5">
        <v>0</v>
      </c>
      <c r="Q41" s="45">
        <v>0</v>
      </c>
    </row>
    <row r="42" s="41" customFormat="1" ht="25.5">
      <c r="A42" s="37"/>
      <c r="B42" s="42"/>
      <c r="C42" s="42" t="s">
        <v>53</v>
      </c>
      <c r="D42" s="49"/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5">
        <v>0</v>
      </c>
      <c r="Q42" s="45">
        <v>0</v>
      </c>
    </row>
    <row r="43" s="41" customFormat="1" ht="25.5">
      <c r="A43" s="37"/>
      <c r="B43" s="42"/>
      <c r="C43" s="42" t="s">
        <v>54</v>
      </c>
      <c r="D43" s="46" t="s">
        <v>44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5">
        <v>0</v>
      </c>
      <c r="Q43" s="45">
        <v>0</v>
      </c>
    </row>
    <row r="44" s="41" customFormat="1" ht="38.25">
      <c r="A44" s="37"/>
      <c r="B44" s="42"/>
      <c r="C44" s="42" t="s">
        <v>59</v>
      </c>
      <c r="D44" s="46" t="s">
        <v>44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5">
        <v>0</v>
      </c>
      <c r="Q44" s="45">
        <v>0</v>
      </c>
    </row>
    <row r="45" s="41" customFormat="1" ht="12.75" customHeight="1">
      <c r="A45" s="37" t="s">
        <v>62</v>
      </c>
      <c r="B45" s="42" t="s">
        <v>63</v>
      </c>
      <c r="C45" s="42" t="s">
        <v>43</v>
      </c>
      <c r="D45" s="43">
        <v>822</v>
      </c>
      <c r="E45" s="44">
        <f t="shared" si="0"/>
        <v>35062.368269999999</v>
      </c>
      <c r="F45" s="44">
        <f>SUM(F46:F51)</f>
        <v>4662</v>
      </c>
      <c r="G45" s="44">
        <f>SUM(G46:G51)</f>
        <v>2338.5914899999998</v>
      </c>
      <c r="H45" s="44">
        <f>SUM(H46:H51)</f>
        <v>5651.1999999999998</v>
      </c>
      <c r="I45" s="44">
        <f>SUM(I46:I51)</f>
        <v>10382.006020000001</v>
      </c>
      <c r="J45" s="44">
        <f>SUM(J46:J51)</f>
        <v>1928.7435399999999</v>
      </c>
      <c r="K45" s="44">
        <f>SUM(K46:K51)</f>
        <v>562.39999999999998</v>
      </c>
      <c r="L45" s="44">
        <f>SUM(L46:L51)</f>
        <v>1639.9000000000001</v>
      </c>
      <c r="M45" s="44">
        <f>SUM(M46:M51)</f>
        <v>3032.3880600000002</v>
      </c>
      <c r="N45" s="44">
        <f>SUM(N46:N51)</f>
        <v>815.13915999999995</v>
      </c>
      <c r="O45" s="44">
        <f>SUM(O46:O51)</f>
        <v>1050</v>
      </c>
      <c r="P45" s="45">
        <f>SUM(P46:P51)</f>
        <v>1500</v>
      </c>
      <c r="Q45" s="45">
        <f>SUM(Q46:Q51)</f>
        <v>1500</v>
      </c>
    </row>
    <row r="46" s="41" customFormat="1" ht="15" customHeight="1">
      <c r="A46" s="37"/>
      <c r="B46" s="42"/>
      <c r="C46" s="42" t="s">
        <v>58</v>
      </c>
      <c r="D46" s="46" t="s">
        <v>44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5">
        <v>0</v>
      </c>
      <c r="Q46" s="45">
        <v>0</v>
      </c>
    </row>
    <row r="47" s="41" customFormat="1" ht="25.5">
      <c r="A47" s="37"/>
      <c r="B47" s="42"/>
      <c r="C47" s="42" t="s">
        <v>47</v>
      </c>
      <c r="D47" s="46">
        <v>822</v>
      </c>
      <c r="E47" s="44">
        <f t="shared" si="0"/>
        <v>35062.368269999999</v>
      </c>
      <c r="F47" s="44">
        <v>4662</v>
      </c>
      <c r="G47" s="44">
        <v>2338.5914899999998</v>
      </c>
      <c r="H47" s="44">
        <v>5651.1999999999998</v>
      </c>
      <c r="I47" s="44">
        <v>10382.006020000001</v>
      </c>
      <c r="J47" s="44">
        <v>1928.7435399999999</v>
      </c>
      <c r="K47" s="44">
        <v>562.39999999999998</v>
      </c>
      <c r="L47" s="44">
        <v>1639.9000000000001</v>
      </c>
      <c r="M47" s="44">
        <v>3032.3880600000002</v>
      </c>
      <c r="N47" s="44">
        <v>815.13915999999995</v>
      </c>
      <c r="O47" s="44">
        <v>1050</v>
      </c>
      <c r="P47" s="48">
        <v>1500</v>
      </c>
      <c r="Q47" s="48">
        <v>1500</v>
      </c>
    </row>
    <row r="48" s="41" customFormat="1" ht="16.5" customHeight="1">
      <c r="A48" s="37"/>
      <c r="B48" s="42"/>
      <c r="C48" s="42" t="s">
        <v>51</v>
      </c>
      <c r="D48" s="46" t="s">
        <v>44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5">
        <v>0</v>
      </c>
      <c r="Q48" s="45">
        <v>0</v>
      </c>
    </row>
    <row r="49" s="41" customFormat="1" ht="38.25">
      <c r="A49" s="37"/>
      <c r="B49" s="42"/>
      <c r="C49" s="42" t="s">
        <v>52</v>
      </c>
      <c r="D49" s="46" t="s">
        <v>44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5">
        <v>0</v>
      </c>
      <c r="Q49" s="45">
        <v>0</v>
      </c>
    </row>
    <row r="50" s="41" customFormat="1" ht="25.5">
      <c r="A50" s="37"/>
      <c r="B50" s="42"/>
      <c r="C50" s="42" t="s">
        <v>53</v>
      </c>
      <c r="D50" s="49"/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5">
        <v>0</v>
      </c>
      <c r="Q50" s="45">
        <v>0</v>
      </c>
    </row>
    <row r="51" s="41" customFormat="1" ht="25.5">
      <c r="A51" s="37"/>
      <c r="B51" s="42"/>
      <c r="C51" s="42" t="s">
        <v>54</v>
      </c>
      <c r="D51" s="46" t="s">
        <v>44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5">
        <v>0</v>
      </c>
      <c r="Q51" s="45">
        <v>0</v>
      </c>
    </row>
    <row r="52" s="41" customFormat="1" ht="38.25">
      <c r="A52" s="37"/>
      <c r="B52" s="42"/>
      <c r="C52" s="42" t="s">
        <v>59</v>
      </c>
      <c r="D52" s="46" t="s">
        <v>44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5">
        <v>0</v>
      </c>
      <c r="Q52" s="45">
        <v>0</v>
      </c>
    </row>
    <row r="53" s="41" customFormat="1" ht="12.75" customHeight="1">
      <c r="A53" s="37" t="s">
        <v>64</v>
      </c>
      <c r="B53" s="42" t="s">
        <v>65</v>
      </c>
      <c r="C53" s="42" t="s">
        <v>43</v>
      </c>
      <c r="D53" s="50">
        <v>822</v>
      </c>
      <c r="E53" s="44">
        <f t="shared" si="0"/>
        <v>0</v>
      </c>
      <c r="F53" s="44">
        <f>SUM(F54:F59)</f>
        <v>0</v>
      </c>
      <c r="G53" s="44">
        <f>SUM(G54:G59)</f>
        <v>0</v>
      </c>
      <c r="H53" s="44">
        <f>SUM(H54:H59)</f>
        <v>0</v>
      </c>
      <c r="I53" s="44">
        <f>SUM(I54:I59)</f>
        <v>0</v>
      </c>
      <c r="J53" s="44">
        <f>SUM(J54:J59)</f>
        <v>0</v>
      </c>
      <c r="K53" s="44">
        <f>SUM(K54:K59)</f>
        <v>0</v>
      </c>
      <c r="L53" s="44">
        <f>SUM(L54:L59)</f>
        <v>0</v>
      </c>
      <c r="M53" s="44">
        <f>SUM(M54:M59)</f>
        <v>0</v>
      </c>
      <c r="N53" s="44">
        <f>SUM(N54:N59)</f>
        <v>0</v>
      </c>
      <c r="O53" s="44">
        <f>SUM(O54:O59)</f>
        <v>0</v>
      </c>
      <c r="P53" s="45">
        <f>SUM(P54:P59)</f>
        <v>0</v>
      </c>
      <c r="Q53" s="45">
        <f>SUM(Q54:Q59)</f>
        <v>0</v>
      </c>
    </row>
    <row r="54" s="41" customFormat="1" ht="25.5">
      <c r="A54" s="37"/>
      <c r="B54" s="42"/>
      <c r="C54" s="42" t="s">
        <v>58</v>
      </c>
      <c r="D54" s="46" t="s">
        <v>44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5">
        <v>0</v>
      </c>
      <c r="Q54" s="45">
        <v>0</v>
      </c>
    </row>
    <row r="55" s="41" customFormat="1" ht="25.5">
      <c r="A55" s="37"/>
      <c r="B55" s="42"/>
      <c r="C55" s="42" t="s">
        <v>47</v>
      </c>
      <c r="D55" s="46" t="s">
        <v>46</v>
      </c>
      <c r="E55" s="44">
        <f t="shared" si="0"/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5">
        <v>0</v>
      </c>
      <c r="Q55" s="45">
        <v>0</v>
      </c>
    </row>
    <row r="56" s="41" customFormat="1" ht="19.5" customHeight="1">
      <c r="A56" s="37"/>
      <c r="B56" s="42"/>
      <c r="C56" s="42" t="s">
        <v>51</v>
      </c>
      <c r="D56" s="46" t="s">
        <v>44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5">
        <v>0</v>
      </c>
      <c r="Q56" s="45">
        <v>0</v>
      </c>
    </row>
    <row r="57" s="41" customFormat="1" ht="38.25">
      <c r="A57" s="37"/>
      <c r="B57" s="42"/>
      <c r="C57" s="42" t="s">
        <v>52</v>
      </c>
      <c r="D57" s="46" t="s">
        <v>44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5">
        <v>0</v>
      </c>
      <c r="Q57" s="45">
        <v>0</v>
      </c>
    </row>
    <row r="58" s="41" customFormat="1" ht="25.5">
      <c r="A58" s="37"/>
      <c r="B58" s="42"/>
      <c r="C58" s="42" t="s">
        <v>53</v>
      </c>
      <c r="D58" s="46" t="s">
        <v>44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5">
        <v>0</v>
      </c>
      <c r="Q58" s="45">
        <v>0</v>
      </c>
    </row>
    <row r="59" s="41" customFormat="1" ht="25.5">
      <c r="A59" s="37"/>
      <c r="B59" s="42"/>
      <c r="C59" s="42" t="s">
        <v>54</v>
      </c>
      <c r="D59" s="46" t="s">
        <v>44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5">
        <v>0</v>
      </c>
      <c r="Q59" s="45">
        <v>0</v>
      </c>
    </row>
    <row r="60" s="41" customFormat="1" ht="38.25">
      <c r="A60" s="37"/>
      <c r="B60" s="42"/>
      <c r="C60" s="42" t="s">
        <v>59</v>
      </c>
      <c r="D60" s="46" t="s">
        <v>44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5">
        <v>0</v>
      </c>
      <c r="Q60" s="45">
        <v>0</v>
      </c>
    </row>
    <row r="61" s="41" customFormat="1" ht="12.75" customHeight="1">
      <c r="A61" s="37" t="s">
        <v>66</v>
      </c>
      <c r="B61" s="42" t="s">
        <v>67</v>
      </c>
      <c r="C61" s="42" t="s">
        <v>43</v>
      </c>
      <c r="D61" s="43" t="s">
        <v>44</v>
      </c>
      <c r="E61" s="44">
        <f t="shared" si="0"/>
        <v>355495.31469000003</v>
      </c>
      <c r="F61" s="44">
        <f>F63</f>
        <v>0</v>
      </c>
      <c r="G61" s="44">
        <f>G63</f>
        <v>144232.65192999999</v>
      </c>
      <c r="H61" s="44">
        <f>H63</f>
        <v>172300</v>
      </c>
      <c r="I61" s="44">
        <f>I63</f>
        <v>24928</v>
      </c>
      <c r="J61" s="44">
        <f>J63</f>
        <v>8492.3326300000008</v>
      </c>
      <c r="K61" s="44">
        <f>K63</f>
        <v>0</v>
      </c>
      <c r="L61" s="44">
        <f>L63</f>
        <v>0</v>
      </c>
      <c r="M61" s="44">
        <f>M63</f>
        <v>5192.3301300000003</v>
      </c>
      <c r="N61" s="44">
        <f>N63</f>
        <v>350</v>
      </c>
      <c r="O61" s="44">
        <f>O63</f>
        <v>0</v>
      </c>
      <c r="P61" s="45">
        <f>P63</f>
        <v>0</v>
      </c>
      <c r="Q61" s="45">
        <f>Q63</f>
        <v>0</v>
      </c>
    </row>
    <row r="62" s="41" customFormat="1" ht="25.5">
      <c r="A62" s="37"/>
      <c r="B62" s="42"/>
      <c r="C62" s="42" t="s">
        <v>58</v>
      </c>
      <c r="D62" s="46" t="s">
        <v>44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5">
        <v>0</v>
      </c>
      <c r="Q62" s="45">
        <v>0</v>
      </c>
    </row>
    <row r="63" s="41" customFormat="1" ht="25.5">
      <c r="A63" s="37"/>
      <c r="B63" s="42"/>
      <c r="C63" s="42" t="s">
        <v>47</v>
      </c>
      <c r="D63" s="46" t="s">
        <v>44</v>
      </c>
      <c r="E63" s="44">
        <f t="shared" si="0"/>
        <v>355495.31469000003</v>
      </c>
      <c r="F63" s="44">
        <f>SUM(F64:F70)</f>
        <v>0</v>
      </c>
      <c r="G63" s="44">
        <f>SUM(G64:G70)</f>
        <v>144232.65192999999</v>
      </c>
      <c r="H63" s="44">
        <f>SUM(H64:H70)</f>
        <v>172300</v>
      </c>
      <c r="I63" s="44">
        <f>SUM(I64:I70)</f>
        <v>24928</v>
      </c>
      <c r="J63" s="44">
        <f>SUM(J64:J70)</f>
        <v>8492.3326300000008</v>
      </c>
      <c r="K63" s="44">
        <f>SUM(K64:K70)</f>
        <v>0</v>
      </c>
      <c r="L63" s="44">
        <f>SUM(L64:L70)</f>
        <v>0</v>
      </c>
      <c r="M63" s="44">
        <f>SUM(M64:M70)</f>
        <v>5192.3301300000003</v>
      </c>
      <c r="N63" s="44">
        <f>SUM(N64:N70)</f>
        <v>350</v>
      </c>
      <c r="O63" s="44">
        <f>SUM(O64:O70)</f>
        <v>0</v>
      </c>
      <c r="P63" s="44">
        <f>SUM(P64:P70)</f>
        <v>0</v>
      </c>
      <c r="Q63" s="44">
        <f>SUM(Q64:Q70)</f>
        <v>0</v>
      </c>
    </row>
    <row r="64" s="41" customFormat="1" ht="12.75">
      <c r="A64" s="37"/>
      <c r="B64" s="42"/>
      <c r="C64" s="42"/>
      <c r="D64" s="46">
        <v>822</v>
      </c>
      <c r="E64" s="44">
        <f t="shared" si="0"/>
        <v>322074.98206000001</v>
      </c>
      <c r="F64" s="44">
        <v>0</v>
      </c>
      <c r="G64" s="44">
        <v>144232.65192999999</v>
      </c>
      <c r="H64" s="44">
        <v>172300</v>
      </c>
      <c r="I64" s="44">
        <v>0</v>
      </c>
      <c r="J64" s="44">
        <v>0</v>
      </c>
      <c r="K64" s="44">
        <v>0</v>
      </c>
      <c r="L64" s="44">
        <v>0</v>
      </c>
      <c r="M64" s="44">
        <v>5192.3301300000003</v>
      </c>
      <c r="N64" s="44">
        <v>350</v>
      </c>
      <c r="O64" s="44">
        <v>0</v>
      </c>
      <c r="P64" s="45">
        <v>0</v>
      </c>
      <c r="Q64" s="45">
        <v>0</v>
      </c>
    </row>
    <row r="65" s="41" customFormat="1" ht="12.75">
      <c r="A65" s="37"/>
      <c r="B65" s="42"/>
      <c r="C65" s="42"/>
      <c r="D65" s="46" t="s">
        <v>50</v>
      </c>
      <c r="E65" s="44">
        <f t="shared" si="0"/>
        <v>33420.332629999997</v>
      </c>
      <c r="F65" s="44">
        <v>0</v>
      </c>
      <c r="G65" s="44">
        <v>0</v>
      </c>
      <c r="H65" s="44">
        <v>0</v>
      </c>
      <c r="I65" s="44">
        <v>24928</v>
      </c>
      <c r="J65" s="44">
        <v>8492.3326300000008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5">
        <v>0</v>
      </c>
      <c r="Q65" s="45">
        <v>0</v>
      </c>
    </row>
    <row r="66" s="41" customFormat="1" ht="14.25" customHeight="1">
      <c r="A66" s="37"/>
      <c r="B66" s="42"/>
      <c r="C66" s="42" t="s">
        <v>51</v>
      </c>
      <c r="D66" s="46" t="s">
        <v>44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5">
        <v>0</v>
      </c>
      <c r="Q66" s="45">
        <v>0</v>
      </c>
    </row>
    <row r="67" s="41" customFormat="1" ht="36">
      <c r="A67" s="37"/>
      <c r="B67" s="42"/>
      <c r="C67" s="42" t="s">
        <v>52</v>
      </c>
      <c r="D67" s="46" t="s">
        <v>44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5">
        <v>0</v>
      </c>
      <c r="Q67" s="45">
        <v>0</v>
      </c>
    </row>
    <row r="68" s="41" customFormat="1" ht="24">
      <c r="A68" s="37"/>
      <c r="B68" s="42"/>
      <c r="C68" s="42" t="s">
        <v>53</v>
      </c>
      <c r="D68" s="49"/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5">
        <v>0</v>
      </c>
      <c r="Q68" s="45">
        <v>0</v>
      </c>
    </row>
    <row r="69" s="41" customFormat="1" ht="24">
      <c r="A69" s="37"/>
      <c r="B69" s="42"/>
      <c r="C69" s="42" t="s">
        <v>54</v>
      </c>
      <c r="D69" s="46" t="s">
        <v>44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5">
        <v>0</v>
      </c>
      <c r="Q69" s="45">
        <v>0</v>
      </c>
    </row>
    <row r="70" s="41" customFormat="1" ht="36">
      <c r="A70" s="37"/>
      <c r="B70" s="42"/>
      <c r="C70" s="42" t="s">
        <v>59</v>
      </c>
      <c r="D70" s="46" t="s">
        <v>44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5">
        <v>0</v>
      </c>
      <c r="Q70" s="45">
        <v>0</v>
      </c>
    </row>
    <row r="71" s="41" customFormat="1" ht="12.75" customHeight="1">
      <c r="A71" s="37" t="s">
        <v>68</v>
      </c>
      <c r="B71" s="42" t="s">
        <v>69</v>
      </c>
      <c r="C71" s="42" t="s">
        <v>43</v>
      </c>
      <c r="D71" s="43">
        <v>822</v>
      </c>
      <c r="E71" s="44">
        <f t="shared" si="0"/>
        <v>47277.612710000001</v>
      </c>
      <c r="F71" s="44">
        <f>SUM(F72:F77)</f>
        <v>14457.47424</v>
      </c>
      <c r="G71" s="44">
        <f>SUM(G72:G77)</f>
        <v>7929.0717999999997</v>
      </c>
      <c r="H71" s="44">
        <f>SUM(H72:H77)</f>
        <v>7065.2349299999996</v>
      </c>
      <c r="I71" s="44">
        <f>SUM(I72:I77)</f>
        <v>3570.3482600000002</v>
      </c>
      <c r="J71" s="44">
        <f>SUM(J72:J77)</f>
        <v>729.47468000000003</v>
      </c>
      <c r="K71" s="44">
        <f>SUM(K72:K77)</f>
        <v>2167.27252</v>
      </c>
      <c r="L71" s="44">
        <f>SUM(L72:L77)</f>
        <v>1551.76982</v>
      </c>
      <c r="M71" s="44">
        <f>SUM(M72:M77)</f>
        <v>5042.9664599999996</v>
      </c>
      <c r="N71" s="44">
        <f>SUM(N72:N77)</f>
        <v>1993.75</v>
      </c>
      <c r="O71" s="44">
        <f>SUM(O72:O77)</f>
        <v>1770.25</v>
      </c>
      <c r="P71" s="45">
        <f>SUM(P72:P77)</f>
        <v>1000</v>
      </c>
      <c r="Q71" s="45">
        <f>SUM(Q72:Q77)</f>
        <v>0</v>
      </c>
    </row>
    <row r="72" s="41" customFormat="1" ht="15" customHeight="1">
      <c r="A72" s="37"/>
      <c r="B72" s="42"/>
      <c r="C72" s="42" t="s">
        <v>58</v>
      </c>
      <c r="D72" s="46" t="s">
        <v>44</v>
      </c>
      <c r="E72" s="44">
        <f t="shared" si="0"/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5">
        <v>0</v>
      </c>
      <c r="Q72" s="45">
        <v>0</v>
      </c>
    </row>
    <row r="73" s="41" customFormat="1" ht="24">
      <c r="A73" s="37"/>
      <c r="B73" s="42"/>
      <c r="C73" s="42" t="s">
        <v>47</v>
      </c>
      <c r="D73" s="46">
        <v>822</v>
      </c>
      <c r="E73" s="44">
        <f t="shared" si="0"/>
        <v>47277.612710000001</v>
      </c>
      <c r="F73" s="44">
        <v>14457.47424</v>
      </c>
      <c r="G73" s="44">
        <v>7929.0717999999997</v>
      </c>
      <c r="H73" s="44">
        <v>7065.2349299999996</v>
      </c>
      <c r="I73" s="44">
        <v>3570.3482600000002</v>
      </c>
      <c r="J73" s="44">
        <v>729.47468000000003</v>
      </c>
      <c r="K73" s="44">
        <v>2167.27252</v>
      </c>
      <c r="L73" s="44">
        <v>1551.76982</v>
      </c>
      <c r="M73" s="44">
        <v>5042.9664599999996</v>
      </c>
      <c r="N73" s="44">
        <v>1993.75</v>
      </c>
      <c r="O73" s="44">
        <v>1770.25</v>
      </c>
      <c r="P73" s="48">
        <v>1000</v>
      </c>
      <c r="Q73" s="48">
        <v>0</v>
      </c>
    </row>
    <row r="74" s="41" customFormat="1" ht="18" customHeight="1">
      <c r="A74" s="37"/>
      <c r="B74" s="42"/>
      <c r="C74" s="42" t="s">
        <v>51</v>
      </c>
      <c r="D74" s="46" t="s">
        <v>44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5">
        <v>0</v>
      </c>
      <c r="Q74" s="45">
        <v>0</v>
      </c>
    </row>
    <row r="75" s="41" customFormat="1" ht="36">
      <c r="A75" s="37"/>
      <c r="B75" s="42"/>
      <c r="C75" s="42" t="s">
        <v>52</v>
      </c>
      <c r="D75" s="46" t="s">
        <v>44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5">
        <v>0</v>
      </c>
      <c r="Q75" s="45">
        <v>0</v>
      </c>
    </row>
    <row r="76" s="41" customFormat="1" ht="24">
      <c r="A76" s="37"/>
      <c r="B76" s="42"/>
      <c r="C76" s="42" t="s">
        <v>53</v>
      </c>
      <c r="D76" s="49"/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5">
        <v>0</v>
      </c>
      <c r="Q76" s="45">
        <v>0</v>
      </c>
    </row>
    <row r="77" s="41" customFormat="1" ht="24">
      <c r="A77" s="37"/>
      <c r="B77" s="42"/>
      <c r="C77" s="42" t="s">
        <v>54</v>
      </c>
      <c r="D77" s="46" t="s">
        <v>44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5">
        <v>0</v>
      </c>
      <c r="Q77" s="45">
        <v>0</v>
      </c>
    </row>
    <row r="78" s="41" customFormat="1" ht="36">
      <c r="A78" s="37"/>
      <c r="B78" s="42"/>
      <c r="C78" s="42" t="s">
        <v>59</v>
      </c>
      <c r="D78" s="46" t="s">
        <v>44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5">
        <v>0</v>
      </c>
      <c r="Q78" s="45">
        <v>0</v>
      </c>
    </row>
    <row r="79" s="41" customFormat="1" ht="12.75" customHeight="1">
      <c r="A79" s="37" t="s">
        <v>70</v>
      </c>
      <c r="B79" s="42" t="s">
        <v>71</v>
      </c>
      <c r="C79" s="42" t="s">
        <v>43</v>
      </c>
      <c r="D79" s="43">
        <v>822</v>
      </c>
      <c r="E79" s="44">
        <f t="shared" ref="E74:E81" si="16">SUM(F79:Q79)</f>
        <v>259138.62073</v>
      </c>
      <c r="F79" s="44">
        <f>SUM(F80:F85)</f>
        <v>171593.24415000001</v>
      </c>
      <c r="G79" s="44">
        <f>SUM(G80:G85)</f>
        <v>38277.988490000003</v>
      </c>
      <c r="H79" s="44">
        <f>SUM(H80:H85)</f>
        <v>1200</v>
      </c>
      <c r="I79" s="44">
        <f>SUM(I80:I85)</f>
        <v>5328.3947900000003</v>
      </c>
      <c r="J79" s="44">
        <f>SUM(J80:J85)</f>
        <v>18887.592240000002</v>
      </c>
      <c r="K79" s="44">
        <f>SUM(K80:K85)</f>
        <v>1925.2900400000001</v>
      </c>
      <c r="L79" s="44">
        <f>SUM(L80:L85)</f>
        <v>523.00478999999996</v>
      </c>
      <c r="M79" s="44">
        <f>SUM(M80:M85)</f>
        <v>21403.106230000001</v>
      </c>
      <c r="N79" s="44">
        <f>SUM(N80:N85)</f>
        <v>0</v>
      </c>
      <c r="O79" s="44">
        <f>SUM(O80:O85)</f>
        <v>0</v>
      </c>
      <c r="P79" s="45">
        <f>SUM(P80:P85)</f>
        <v>0</v>
      </c>
      <c r="Q79" s="45">
        <f>SUM(Q80:Q85)</f>
        <v>0</v>
      </c>
    </row>
    <row r="80" s="41" customFormat="1" ht="15" customHeight="1">
      <c r="A80" s="37"/>
      <c r="B80" s="42"/>
      <c r="C80" s="42" t="s">
        <v>58</v>
      </c>
      <c r="D80" s="46" t="s">
        <v>44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5">
        <v>0</v>
      </c>
      <c r="Q80" s="45">
        <v>0</v>
      </c>
    </row>
    <row r="81" s="41" customFormat="1" ht="24">
      <c r="A81" s="37"/>
      <c r="B81" s="42"/>
      <c r="C81" s="42" t="s">
        <v>47</v>
      </c>
      <c r="D81" s="46">
        <v>822</v>
      </c>
      <c r="E81" s="44">
        <f t="shared" si="16"/>
        <v>259138.62073</v>
      </c>
      <c r="F81" s="44">
        <v>171593.24415000001</v>
      </c>
      <c r="G81" s="44">
        <v>38277.988490000003</v>
      </c>
      <c r="H81" s="44">
        <v>1200</v>
      </c>
      <c r="I81" s="44">
        <v>5328.3947900000003</v>
      </c>
      <c r="J81" s="44">
        <v>18887.592240000002</v>
      </c>
      <c r="K81" s="44">
        <v>1925.2900400000001</v>
      </c>
      <c r="L81" s="44">
        <v>523.00478999999996</v>
      </c>
      <c r="M81" s="44">
        <v>21403.106230000001</v>
      </c>
      <c r="N81" s="44">
        <v>0</v>
      </c>
      <c r="O81" s="44">
        <v>0</v>
      </c>
      <c r="P81" s="45">
        <v>0</v>
      </c>
      <c r="Q81" s="45">
        <v>0</v>
      </c>
    </row>
    <row r="82" s="41" customFormat="1" ht="18.75" customHeight="1">
      <c r="A82" s="37"/>
      <c r="B82" s="42"/>
      <c r="C82" s="42" t="s">
        <v>51</v>
      </c>
      <c r="D82" s="46" t="s">
        <v>44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5">
        <v>0</v>
      </c>
      <c r="Q82" s="45">
        <v>0</v>
      </c>
    </row>
    <row r="83" s="41" customFormat="1" ht="36">
      <c r="A83" s="37"/>
      <c r="B83" s="42"/>
      <c r="C83" s="42" t="s">
        <v>52</v>
      </c>
      <c r="D83" s="46" t="s">
        <v>44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5">
        <v>0</v>
      </c>
      <c r="Q83" s="45">
        <v>0</v>
      </c>
    </row>
    <row r="84" s="41" customFormat="1" ht="24">
      <c r="A84" s="37"/>
      <c r="B84" s="42"/>
      <c r="C84" s="42" t="s">
        <v>53</v>
      </c>
      <c r="D84" s="49"/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5">
        <v>0</v>
      </c>
      <c r="Q84" s="45">
        <v>0</v>
      </c>
    </row>
    <row r="85" s="41" customFormat="1" ht="24">
      <c r="A85" s="37"/>
      <c r="B85" s="42"/>
      <c r="C85" s="42" t="s">
        <v>54</v>
      </c>
      <c r="D85" s="46" t="s">
        <v>44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5">
        <v>0</v>
      </c>
      <c r="Q85" s="45">
        <v>0</v>
      </c>
    </row>
    <row r="86" s="41" customFormat="1" ht="36">
      <c r="A86" s="37"/>
      <c r="B86" s="42"/>
      <c r="C86" s="42" t="s">
        <v>59</v>
      </c>
      <c r="D86" s="46" t="s">
        <v>44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5">
        <v>0</v>
      </c>
      <c r="Q86" s="45">
        <v>0</v>
      </c>
    </row>
    <row r="87" s="41" customFormat="1" ht="12.75" customHeight="1">
      <c r="A87" s="37" t="s">
        <v>72</v>
      </c>
      <c r="B87" s="42" t="s">
        <v>73</v>
      </c>
      <c r="C87" s="42" t="s">
        <v>43</v>
      </c>
      <c r="D87" s="43">
        <v>822</v>
      </c>
      <c r="E87" s="44">
        <f>SUM(H87:Q87)</f>
        <v>0</v>
      </c>
      <c r="F87" s="44">
        <f>SUM(F88:F93)</f>
        <v>0</v>
      </c>
      <c r="G87" s="44">
        <f>SUM(G88:G93)</f>
        <v>0</v>
      </c>
      <c r="H87" s="44">
        <f>SUM(H88:H93)</f>
        <v>0</v>
      </c>
      <c r="I87" s="44">
        <f>SUM(I88:I93)</f>
        <v>0</v>
      </c>
      <c r="J87" s="44">
        <f>SUM(J88:J93)</f>
        <v>0</v>
      </c>
      <c r="K87" s="44">
        <f>SUM(K88:K93)</f>
        <v>0</v>
      </c>
      <c r="L87" s="44">
        <f>SUM(L88:L93)</f>
        <v>0</v>
      </c>
      <c r="M87" s="44">
        <f>SUM(M88:M93)</f>
        <v>0</v>
      </c>
      <c r="N87" s="44">
        <f>SUM(N88:N93)</f>
        <v>0</v>
      </c>
      <c r="O87" s="44">
        <f>SUM(O88:O93)</f>
        <v>0</v>
      </c>
      <c r="P87" s="45">
        <f>SUM(P88:P93)</f>
        <v>0</v>
      </c>
      <c r="Q87" s="45">
        <f>SUM(Q88:Q93)</f>
        <v>0</v>
      </c>
    </row>
    <row r="88" s="41" customFormat="1" ht="24">
      <c r="A88" s="37"/>
      <c r="B88" s="42"/>
      <c r="C88" s="42" t="s">
        <v>58</v>
      </c>
      <c r="D88" s="46" t="s">
        <v>44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5">
        <v>0</v>
      </c>
      <c r="Q88" s="45">
        <v>0</v>
      </c>
    </row>
    <row r="89" s="41" customFormat="1" ht="24">
      <c r="A89" s="37"/>
      <c r="B89" s="42"/>
      <c r="C89" s="42" t="s">
        <v>47</v>
      </c>
      <c r="D89" s="46">
        <v>822</v>
      </c>
      <c r="E89" s="44">
        <f>SUM(H89:Q89)</f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5">
        <v>0</v>
      </c>
      <c r="Q89" s="45">
        <v>0</v>
      </c>
    </row>
    <row r="90" s="41" customFormat="1" ht="17.25" customHeight="1">
      <c r="A90" s="37"/>
      <c r="B90" s="42"/>
      <c r="C90" s="42" t="s">
        <v>51</v>
      </c>
      <c r="D90" s="46" t="s">
        <v>44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5">
        <v>0</v>
      </c>
      <c r="Q90" s="45">
        <v>0</v>
      </c>
    </row>
    <row r="91" s="41" customFormat="1" ht="36">
      <c r="A91" s="37"/>
      <c r="B91" s="42"/>
      <c r="C91" s="42" t="s">
        <v>52</v>
      </c>
      <c r="D91" s="46" t="s">
        <v>44</v>
      </c>
      <c r="E91" s="44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5">
        <v>0</v>
      </c>
      <c r="Q91" s="45">
        <v>0</v>
      </c>
    </row>
    <row r="92" s="41" customFormat="1" ht="24">
      <c r="A92" s="37"/>
      <c r="B92" s="42"/>
      <c r="C92" s="42" t="s">
        <v>53</v>
      </c>
      <c r="D92" s="49"/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5">
        <v>0</v>
      </c>
      <c r="Q92" s="45">
        <v>0</v>
      </c>
    </row>
    <row r="93" s="41" customFormat="1" ht="24">
      <c r="A93" s="37"/>
      <c r="B93" s="42"/>
      <c r="C93" s="42" t="s">
        <v>54</v>
      </c>
      <c r="D93" s="46" t="s">
        <v>44</v>
      </c>
      <c r="E93" s="44">
        <v>0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5">
        <v>0</v>
      </c>
      <c r="Q93" s="45">
        <v>0</v>
      </c>
    </row>
    <row r="94" s="41" customFormat="1" ht="36">
      <c r="A94" s="37"/>
      <c r="B94" s="42"/>
      <c r="C94" s="42" t="s">
        <v>59</v>
      </c>
      <c r="D94" s="46" t="s">
        <v>44</v>
      </c>
      <c r="E94" s="44">
        <v>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5">
        <v>0</v>
      </c>
      <c r="Q94" s="45">
        <v>0</v>
      </c>
    </row>
    <row r="95" s="41" customFormat="1" ht="12.75" customHeight="1">
      <c r="A95" s="37" t="s">
        <v>74</v>
      </c>
      <c r="B95" s="42" t="s">
        <v>75</v>
      </c>
      <c r="C95" s="42" t="s">
        <v>43</v>
      </c>
      <c r="D95" s="43">
        <v>822</v>
      </c>
      <c r="E95" s="44">
        <f>SUM(H95:Q95)</f>
        <v>0</v>
      </c>
      <c r="F95" s="44">
        <f>SUM(F96:F101)</f>
        <v>0</v>
      </c>
      <c r="G95" s="44">
        <f>SUM(G96:G101)</f>
        <v>0</v>
      </c>
      <c r="H95" s="44">
        <f>SUM(H96:H101)</f>
        <v>0</v>
      </c>
      <c r="I95" s="44">
        <f>SUM(I96:I101)</f>
        <v>0</v>
      </c>
      <c r="J95" s="44">
        <f>SUM(J96:J101)</f>
        <v>0</v>
      </c>
      <c r="K95" s="44">
        <f>SUM(K96:K101)</f>
        <v>0</v>
      </c>
      <c r="L95" s="44">
        <f>SUM(L96:L101)</f>
        <v>0</v>
      </c>
      <c r="M95" s="44">
        <f>SUM(M96:M101)</f>
        <v>0</v>
      </c>
      <c r="N95" s="44">
        <f>SUM(N96:N101)</f>
        <v>0</v>
      </c>
      <c r="O95" s="44">
        <f>SUM(O96:O101)</f>
        <v>0</v>
      </c>
      <c r="P95" s="45">
        <f>SUM(P96:P101)</f>
        <v>0</v>
      </c>
      <c r="Q95" s="45">
        <f>SUM(Q96:Q101)</f>
        <v>0</v>
      </c>
    </row>
    <row r="96" s="41" customFormat="1" ht="15" customHeight="1">
      <c r="A96" s="37"/>
      <c r="B96" s="42"/>
      <c r="C96" s="42" t="s">
        <v>58</v>
      </c>
      <c r="D96" s="46" t="s">
        <v>44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5">
        <v>0</v>
      </c>
      <c r="Q96" s="45">
        <v>0</v>
      </c>
    </row>
    <row r="97" s="41" customFormat="1" ht="24">
      <c r="A97" s="37"/>
      <c r="B97" s="42"/>
      <c r="C97" s="42" t="s">
        <v>47</v>
      </c>
      <c r="D97" s="46">
        <v>822</v>
      </c>
      <c r="E97" s="44">
        <f>SUM(H97:Q97)</f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5">
        <v>0</v>
      </c>
      <c r="Q97" s="45">
        <v>0</v>
      </c>
    </row>
    <row r="98" s="41" customFormat="1" ht="16.5" customHeight="1">
      <c r="A98" s="37"/>
      <c r="B98" s="42"/>
      <c r="C98" s="42" t="s">
        <v>51</v>
      </c>
      <c r="D98" s="46" t="s">
        <v>44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5">
        <v>0</v>
      </c>
      <c r="Q98" s="45">
        <v>0</v>
      </c>
    </row>
    <row r="99" s="41" customFormat="1" ht="36">
      <c r="A99" s="37"/>
      <c r="B99" s="42"/>
      <c r="C99" s="42" t="s">
        <v>52</v>
      </c>
      <c r="D99" s="46" t="s">
        <v>44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5">
        <v>0</v>
      </c>
      <c r="Q99" s="45">
        <v>0</v>
      </c>
    </row>
    <row r="100" s="41" customFormat="1" ht="24">
      <c r="A100" s="37"/>
      <c r="B100" s="42"/>
      <c r="C100" s="42" t="s">
        <v>53</v>
      </c>
      <c r="D100" s="49"/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5">
        <v>0</v>
      </c>
      <c r="Q100" s="45">
        <v>0</v>
      </c>
    </row>
    <row r="101" s="41" customFormat="1" ht="24">
      <c r="A101" s="37"/>
      <c r="B101" s="42"/>
      <c r="C101" s="42" t="s">
        <v>54</v>
      </c>
      <c r="D101" s="46" t="s">
        <v>44</v>
      </c>
      <c r="E101" s="44">
        <v>0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5">
        <v>0</v>
      </c>
      <c r="Q101" s="45">
        <v>0</v>
      </c>
    </row>
    <row r="102" s="41" customFormat="1" ht="36">
      <c r="A102" s="37"/>
      <c r="B102" s="42"/>
      <c r="C102" s="42" t="s">
        <v>59</v>
      </c>
      <c r="D102" s="46" t="s">
        <v>44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5">
        <v>0</v>
      </c>
      <c r="Q102" s="45">
        <v>0</v>
      </c>
    </row>
    <row r="103" s="41" customFormat="1" ht="12.75" customHeight="1">
      <c r="A103" s="37" t="s">
        <v>76</v>
      </c>
      <c r="B103" s="42" t="s">
        <v>77</v>
      </c>
      <c r="C103" s="42" t="s">
        <v>43</v>
      </c>
      <c r="D103" s="43" t="s">
        <v>44</v>
      </c>
      <c r="E103" s="44">
        <f t="shared" ref="E103:E121" si="17">SUM(F103:Q103)</f>
        <v>60539.340880000003</v>
      </c>
      <c r="F103" s="44">
        <f>SUM(F104:F109)</f>
        <v>0</v>
      </c>
      <c r="G103" s="44">
        <f>SUM(G104:G109)</f>
        <v>0</v>
      </c>
      <c r="H103" s="44">
        <f>SUM(H104:H109)</f>
        <v>0</v>
      </c>
      <c r="I103" s="44">
        <f>SUM(I104:I109)</f>
        <v>0</v>
      </c>
      <c r="J103" s="44">
        <f>J104+J105+J106</f>
        <v>13459</v>
      </c>
      <c r="K103" s="44">
        <f>K104+K105+K106</f>
        <v>3463.3115699999998</v>
      </c>
      <c r="L103" s="44">
        <f>L104+L105+L106</f>
        <v>2304.9095499999999</v>
      </c>
      <c r="M103" s="44">
        <f>M104+M105+M106</f>
        <v>1761.55988</v>
      </c>
      <c r="N103" s="44">
        <f>N104+N105+N106</f>
        <v>1761.55988</v>
      </c>
      <c r="O103" s="44">
        <f>O104+O105+O106</f>
        <v>6700</v>
      </c>
      <c r="P103" s="45">
        <f>P104+P105+P106</f>
        <v>6700</v>
      </c>
      <c r="Q103" s="45">
        <f>Q104+Q105+Q106</f>
        <v>24389</v>
      </c>
    </row>
    <row r="104" s="41" customFormat="1" ht="26.25" customHeight="1">
      <c r="A104" s="37"/>
      <c r="B104" s="42"/>
      <c r="C104" s="42" t="s">
        <v>58</v>
      </c>
      <c r="D104" s="46" t="s">
        <v>46</v>
      </c>
      <c r="E104" s="44">
        <f t="shared" si="17"/>
        <v>24851.799999999999</v>
      </c>
      <c r="F104" s="44">
        <v>0</v>
      </c>
      <c r="G104" s="44">
        <v>0</v>
      </c>
      <c r="H104" s="44">
        <v>0</v>
      </c>
      <c r="I104" s="44">
        <v>0</v>
      </c>
      <c r="J104" s="44">
        <v>4379</v>
      </c>
      <c r="K104" s="44">
        <v>2284.0999999999999</v>
      </c>
      <c r="L104" s="44">
        <v>499.69999999999999</v>
      </c>
      <c r="M104" s="44">
        <v>0</v>
      </c>
      <c r="N104" s="44">
        <v>0</v>
      </c>
      <c r="O104" s="44">
        <v>0</v>
      </c>
      <c r="P104" s="45">
        <v>0</v>
      </c>
      <c r="Q104" s="45">
        <v>17689</v>
      </c>
    </row>
    <row r="105" s="41" customFormat="1" ht="24">
      <c r="A105" s="37"/>
      <c r="B105" s="42"/>
      <c r="C105" s="42" t="s">
        <v>47</v>
      </c>
      <c r="D105" s="46" t="s">
        <v>46</v>
      </c>
      <c r="E105" s="44">
        <f t="shared" si="17"/>
        <v>30666.244890000002</v>
      </c>
      <c r="F105" s="44">
        <v>0</v>
      </c>
      <c r="G105" s="44">
        <v>0</v>
      </c>
      <c r="H105" s="44">
        <v>0</v>
      </c>
      <c r="I105" s="44">
        <v>0</v>
      </c>
      <c r="J105" s="44">
        <v>4080</v>
      </c>
      <c r="K105" s="44">
        <v>1175.5575699999999</v>
      </c>
      <c r="L105" s="44">
        <v>1787.56756</v>
      </c>
      <c r="M105" s="44">
        <v>1761.55988</v>
      </c>
      <c r="N105" s="44">
        <v>1761.55988</v>
      </c>
      <c r="O105" s="44">
        <v>6700</v>
      </c>
      <c r="P105" s="48">
        <v>6700</v>
      </c>
      <c r="Q105" s="48">
        <v>6700</v>
      </c>
    </row>
    <row r="106" s="41" customFormat="1" ht="15.75" customHeight="1">
      <c r="A106" s="37"/>
      <c r="B106" s="42"/>
      <c r="C106" s="42" t="s">
        <v>51</v>
      </c>
      <c r="D106" s="46" t="s">
        <v>44</v>
      </c>
      <c r="E106" s="44">
        <f t="shared" si="17"/>
        <v>5021.2959899999996</v>
      </c>
      <c r="F106" s="44">
        <v>0</v>
      </c>
      <c r="G106" s="44">
        <v>0</v>
      </c>
      <c r="H106" s="44">
        <v>0</v>
      </c>
      <c r="I106" s="44">
        <v>0</v>
      </c>
      <c r="J106" s="44">
        <v>5000</v>
      </c>
      <c r="K106" s="44">
        <v>3.6539999999999999</v>
      </c>
      <c r="L106" s="44">
        <v>17.64199</v>
      </c>
      <c r="M106" s="44">
        <v>0</v>
      </c>
      <c r="N106" s="51">
        <v>0</v>
      </c>
      <c r="O106" s="44">
        <v>0</v>
      </c>
      <c r="P106" s="45">
        <v>0</v>
      </c>
      <c r="Q106" s="45">
        <v>0</v>
      </c>
    </row>
    <row r="107" s="41" customFormat="1" ht="36">
      <c r="A107" s="37"/>
      <c r="B107" s="42"/>
      <c r="C107" s="42" t="s">
        <v>52</v>
      </c>
      <c r="D107" s="46" t="s">
        <v>44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5">
        <v>0</v>
      </c>
      <c r="Q107" s="45">
        <v>0</v>
      </c>
    </row>
    <row r="108" s="41" customFormat="1" ht="24">
      <c r="A108" s="37"/>
      <c r="B108" s="42"/>
      <c r="C108" s="42" t="s">
        <v>53</v>
      </c>
      <c r="D108" s="49"/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5">
        <v>0</v>
      </c>
      <c r="Q108" s="45">
        <v>0</v>
      </c>
    </row>
    <row r="109" s="41" customFormat="1" ht="24">
      <c r="A109" s="37"/>
      <c r="B109" s="42"/>
      <c r="C109" s="42" t="s">
        <v>54</v>
      </c>
      <c r="D109" s="46" t="s">
        <v>44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5">
        <v>0</v>
      </c>
      <c r="Q109" s="45">
        <v>0</v>
      </c>
    </row>
    <row r="110" s="41" customFormat="1" ht="36">
      <c r="A110" s="37"/>
      <c r="B110" s="42"/>
      <c r="C110" s="42" t="s">
        <v>59</v>
      </c>
      <c r="D110" s="46" t="s">
        <v>44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5">
        <v>0</v>
      </c>
      <c r="Q110" s="45">
        <v>0</v>
      </c>
    </row>
    <row r="111" s="41" customFormat="1" ht="12.75" customHeight="1">
      <c r="A111" s="37" t="s">
        <v>78</v>
      </c>
      <c r="B111" s="42" t="s">
        <v>79</v>
      </c>
      <c r="C111" s="42" t="s">
        <v>43</v>
      </c>
      <c r="D111" s="43">
        <v>822</v>
      </c>
      <c r="E111" s="44">
        <f t="shared" si="17"/>
        <v>937528.04570000002</v>
      </c>
      <c r="F111" s="44">
        <f>SUM(F112:F117)</f>
        <v>70197.110000000001</v>
      </c>
      <c r="G111" s="44">
        <f>SUM(G112:G117)</f>
        <v>67026.467999999993</v>
      </c>
      <c r="H111" s="44">
        <f>SUM(H112:H117)</f>
        <v>64151.43391</v>
      </c>
      <c r="I111" s="44">
        <f>SUM(I112:I117)</f>
        <v>66272.971999999994</v>
      </c>
      <c r="J111" s="44">
        <f>SUM(J112:J117)</f>
        <v>77166.575060000003</v>
      </c>
      <c r="K111" s="44">
        <f>SUM(K112:K117)</f>
        <v>75137.394</v>
      </c>
      <c r="L111" s="44">
        <f>SUM(L112:L117)</f>
        <v>75182.990959999996</v>
      </c>
      <c r="M111" s="44">
        <f>SUM(M112:M117)</f>
        <v>74305.112909999996</v>
      </c>
      <c r="N111" s="44">
        <f>SUM(N112:N117)</f>
        <v>70691.244659999997</v>
      </c>
      <c r="O111" s="44">
        <f>SUM(O112:O117)</f>
        <v>98632.697889999996</v>
      </c>
      <c r="P111" s="45">
        <f>SUM(P112:P117)</f>
        <v>99102.607889999999</v>
      </c>
      <c r="Q111" s="45">
        <f>SUM(Q112:Q117)</f>
        <v>99661.438420000006</v>
      </c>
    </row>
    <row r="112" s="41" customFormat="1" ht="15" customHeight="1">
      <c r="A112" s="37"/>
      <c r="B112" s="42"/>
      <c r="C112" s="42" t="s">
        <v>58</v>
      </c>
      <c r="D112" s="46" t="s">
        <v>44</v>
      </c>
      <c r="E112" s="44">
        <f t="shared" si="17"/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5">
        <v>0</v>
      </c>
      <c r="Q112" s="45">
        <v>0</v>
      </c>
    </row>
    <row r="113" s="41" customFormat="1" ht="24">
      <c r="A113" s="37"/>
      <c r="B113" s="42"/>
      <c r="C113" s="42" t="s">
        <v>47</v>
      </c>
      <c r="D113" s="46">
        <v>822</v>
      </c>
      <c r="E113" s="44">
        <f t="shared" si="17"/>
        <v>937528.04570000002</v>
      </c>
      <c r="F113" s="44">
        <f>SUM(F119)</f>
        <v>70197.110000000001</v>
      </c>
      <c r="G113" s="44">
        <f>SUM(G119)</f>
        <v>67026.467999999993</v>
      </c>
      <c r="H113" s="44">
        <f>SUM(H119)</f>
        <v>64151.43391</v>
      </c>
      <c r="I113" s="44">
        <f>SUM(I119)</f>
        <v>66272.971999999994</v>
      </c>
      <c r="J113" s="44">
        <f>J119</f>
        <v>77166.575060000003</v>
      </c>
      <c r="K113" s="44">
        <f>SUM(K119)</f>
        <v>75137.394</v>
      </c>
      <c r="L113" s="44">
        <f>SUM(L119)</f>
        <v>75182.990959999996</v>
      </c>
      <c r="M113" s="44">
        <f>M119</f>
        <v>74305.112909999996</v>
      </c>
      <c r="N113" s="44">
        <f>SUM(N119)</f>
        <v>70691.244659999997</v>
      </c>
      <c r="O113" s="44">
        <f>SUM(O119)</f>
        <v>98632.697889999996</v>
      </c>
      <c r="P113" s="45">
        <f>SUM(P119)</f>
        <v>99102.607889999999</v>
      </c>
      <c r="Q113" s="45">
        <f>SUM(Q119)</f>
        <v>99661.438420000006</v>
      </c>
    </row>
    <row r="114" s="41" customFormat="1" ht="13.5" customHeight="1">
      <c r="A114" s="37"/>
      <c r="B114" s="42"/>
      <c r="C114" s="42" t="s">
        <v>51</v>
      </c>
      <c r="D114" s="46" t="s">
        <v>44</v>
      </c>
      <c r="E114" s="44">
        <v>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5">
        <v>0</v>
      </c>
      <c r="Q114" s="45">
        <v>0</v>
      </c>
    </row>
    <row r="115" s="41" customFormat="1" ht="36">
      <c r="A115" s="37"/>
      <c r="B115" s="42"/>
      <c r="C115" s="42" t="s">
        <v>52</v>
      </c>
      <c r="D115" s="46" t="s">
        <v>44</v>
      </c>
      <c r="E115" s="44">
        <v>0</v>
      </c>
      <c r="F115" s="44">
        <v>0</v>
      </c>
      <c r="G115" s="44">
        <v>0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5">
        <v>0</v>
      </c>
      <c r="Q115" s="45">
        <v>0</v>
      </c>
    </row>
    <row r="116" s="41" customFormat="1" ht="24">
      <c r="A116" s="37"/>
      <c r="B116" s="42"/>
      <c r="C116" s="42" t="s">
        <v>53</v>
      </c>
      <c r="D116" s="49"/>
      <c r="E116" s="44">
        <v>0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45">
        <v>0</v>
      </c>
      <c r="Q116" s="45">
        <v>0</v>
      </c>
    </row>
    <row r="117" s="41" customFormat="1" ht="24">
      <c r="A117" s="37"/>
      <c r="B117" s="42"/>
      <c r="C117" s="42" t="s">
        <v>54</v>
      </c>
      <c r="D117" s="46" t="s">
        <v>44</v>
      </c>
      <c r="E117" s="44">
        <v>0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5">
        <v>0</v>
      </c>
      <c r="Q117" s="45">
        <v>0</v>
      </c>
    </row>
    <row r="118" s="41" customFormat="1" ht="36">
      <c r="A118" s="37"/>
      <c r="B118" s="42"/>
      <c r="C118" s="42" t="s">
        <v>59</v>
      </c>
      <c r="D118" s="46" t="s">
        <v>44</v>
      </c>
      <c r="E118" s="44">
        <v>0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  <c r="O118" s="44">
        <v>0</v>
      </c>
      <c r="P118" s="45">
        <v>0</v>
      </c>
      <c r="Q118" s="45">
        <v>0</v>
      </c>
    </row>
    <row r="119" s="41" customFormat="1" ht="12.75" customHeight="1">
      <c r="A119" s="37" t="s">
        <v>80</v>
      </c>
      <c r="B119" s="42" t="s">
        <v>81</v>
      </c>
      <c r="C119" s="42" t="s">
        <v>43</v>
      </c>
      <c r="D119" s="43">
        <v>822</v>
      </c>
      <c r="E119" s="44">
        <f t="shared" si="17"/>
        <v>937528.04570000002</v>
      </c>
      <c r="F119" s="44">
        <f>SUM(F120:F125)</f>
        <v>70197.110000000001</v>
      </c>
      <c r="G119" s="44">
        <f>SUM(G120:G125)</f>
        <v>67026.467999999993</v>
      </c>
      <c r="H119" s="44">
        <f>SUM(H120:H125)</f>
        <v>64151.43391</v>
      </c>
      <c r="I119" s="44">
        <f>SUM(I120:I125)</f>
        <v>66272.971999999994</v>
      </c>
      <c r="J119" s="44">
        <f>SUM(J120:J125)</f>
        <v>77166.575060000003</v>
      </c>
      <c r="K119" s="44">
        <f>SUM(K120:K125)</f>
        <v>75137.394</v>
      </c>
      <c r="L119" s="44">
        <f>SUM(L120:L125)</f>
        <v>75182.990959999996</v>
      </c>
      <c r="M119" s="44">
        <f>SUM(M120:M125)</f>
        <v>74305.112909999996</v>
      </c>
      <c r="N119" s="44">
        <f>SUM(N120:N125)</f>
        <v>70691.244659999997</v>
      </c>
      <c r="O119" s="44">
        <f>SUM(O120:O125)</f>
        <v>98632.697889999996</v>
      </c>
      <c r="P119" s="45">
        <f>SUM(P120:P125)</f>
        <v>99102.607889999999</v>
      </c>
      <c r="Q119" s="45">
        <f>SUM(Q120:Q125)</f>
        <v>99661.438420000006</v>
      </c>
    </row>
    <row r="120" s="41" customFormat="1" ht="15" customHeight="1">
      <c r="A120" s="37"/>
      <c r="B120" s="42"/>
      <c r="C120" s="42" t="s">
        <v>58</v>
      </c>
      <c r="D120" s="46" t="s">
        <v>44</v>
      </c>
      <c r="E120" s="44">
        <f t="shared" si="17"/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5">
        <v>0</v>
      </c>
      <c r="Q120" s="45">
        <v>0</v>
      </c>
    </row>
    <row r="121" s="41" customFormat="1" ht="24">
      <c r="A121" s="37"/>
      <c r="B121" s="42"/>
      <c r="C121" s="42" t="s">
        <v>47</v>
      </c>
      <c r="D121" s="46">
        <v>822</v>
      </c>
      <c r="E121" s="44">
        <f t="shared" si="17"/>
        <v>937528.04570000002</v>
      </c>
      <c r="F121" s="44">
        <v>70197.110000000001</v>
      </c>
      <c r="G121" s="44">
        <v>67026.467999999993</v>
      </c>
      <c r="H121" s="44">
        <v>64151.43391</v>
      </c>
      <c r="I121" s="44">
        <v>66272.971999999994</v>
      </c>
      <c r="J121" s="44">
        <v>77166.575060000003</v>
      </c>
      <c r="K121" s="44">
        <v>75137.394</v>
      </c>
      <c r="L121" s="44">
        <v>75182.990959999996</v>
      </c>
      <c r="M121" s="44">
        <v>74305.112909999996</v>
      </c>
      <c r="N121" s="44">
        <v>70691.244659999997</v>
      </c>
      <c r="O121" s="44">
        <v>98632.697889999996</v>
      </c>
      <c r="P121" s="48">
        <v>99102.607889999999</v>
      </c>
      <c r="Q121" s="48">
        <v>99661.438420000006</v>
      </c>
    </row>
    <row r="122" s="41" customFormat="1" ht="17.25" customHeight="1">
      <c r="A122" s="37"/>
      <c r="B122" s="42"/>
      <c r="C122" s="42" t="s">
        <v>51</v>
      </c>
      <c r="D122" s="46" t="s">
        <v>44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5">
        <v>0</v>
      </c>
      <c r="Q122" s="45">
        <v>0</v>
      </c>
    </row>
    <row r="123" s="41" customFormat="1" ht="36">
      <c r="A123" s="37"/>
      <c r="B123" s="42"/>
      <c r="C123" s="42" t="s">
        <v>52</v>
      </c>
      <c r="D123" s="46" t="s">
        <v>44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5">
        <v>0</v>
      </c>
      <c r="Q123" s="45">
        <v>0</v>
      </c>
    </row>
    <row r="124" s="41" customFormat="1" ht="24">
      <c r="A124" s="37"/>
      <c r="B124" s="42"/>
      <c r="C124" s="42" t="s">
        <v>53</v>
      </c>
      <c r="D124" s="49"/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5">
        <v>0</v>
      </c>
      <c r="Q124" s="45">
        <v>0</v>
      </c>
    </row>
    <row r="125" s="41" customFormat="1" ht="24">
      <c r="A125" s="37"/>
      <c r="B125" s="42"/>
      <c r="C125" s="42" t="s">
        <v>54</v>
      </c>
      <c r="D125" s="46" t="s">
        <v>44</v>
      </c>
      <c r="E125" s="44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5">
        <v>0</v>
      </c>
      <c r="Q125" s="45">
        <v>0</v>
      </c>
    </row>
    <row r="126" s="41" customFormat="1" ht="36">
      <c r="A126" s="37"/>
      <c r="B126" s="42"/>
      <c r="C126" s="42" t="s">
        <v>59</v>
      </c>
      <c r="D126" s="46" t="s">
        <v>44</v>
      </c>
      <c r="E126" s="44">
        <v>0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5">
        <v>0</v>
      </c>
      <c r="Q126" s="45">
        <v>0</v>
      </c>
    </row>
    <row r="127" ht="10.5" customHeight="1">
      <c r="N127" s="20" t="s">
        <v>82</v>
      </c>
      <c r="O127" s="20" t="s">
        <v>83</v>
      </c>
      <c r="Q127" s="24" t="s">
        <v>84</v>
      </c>
    </row>
    <row r="128" ht="3" customHeight="1"/>
    <row r="129" ht="15" customHeight="1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</row>
    <row r="130" ht="26.25" customHeight="1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</row>
    <row r="131" ht="27.75" customHeight="1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</row>
  </sheetData>
  <mergeCells count="37">
    <mergeCell ref="H1:Q1"/>
    <mergeCell ref="B2:J2"/>
    <mergeCell ref="N4:Q4"/>
    <mergeCell ref="A5:Q5"/>
    <mergeCell ref="A7:A8"/>
    <mergeCell ref="B7:B8"/>
    <mergeCell ref="C7:C8"/>
    <mergeCell ref="E7:Q7"/>
    <mergeCell ref="A10:A21"/>
    <mergeCell ref="B10:B21"/>
    <mergeCell ref="A22:A33"/>
    <mergeCell ref="B22:B33"/>
    <mergeCell ref="A34:A44"/>
    <mergeCell ref="B34:B44"/>
    <mergeCell ref="A45:A52"/>
    <mergeCell ref="B45:B52"/>
    <mergeCell ref="A53:A60"/>
    <mergeCell ref="B53:B60"/>
    <mergeCell ref="A61:A70"/>
    <mergeCell ref="B61:B70"/>
    <mergeCell ref="A71:A78"/>
    <mergeCell ref="B71:B78"/>
    <mergeCell ref="A79:A86"/>
    <mergeCell ref="B79:B86"/>
    <mergeCell ref="A87:A94"/>
    <mergeCell ref="B87:B94"/>
    <mergeCell ref="A95:A102"/>
    <mergeCell ref="B95:B102"/>
    <mergeCell ref="A103:A110"/>
    <mergeCell ref="B103:B110"/>
    <mergeCell ref="A111:A118"/>
    <mergeCell ref="B111:B118"/>
    <mergeCell ref="A119:A126"/>
    <mergeCell ref="B119:B126"/>
    <mergeCell ref="B129:Q129"/>
    <mergeCell ref="B130:Q130"/>
    <mergeCell ref="B131:Q131"/>
  </mergeCells>
  <printOptions headings="0" gridLines="0"/>
  <pageMargins left="0.23611111111111102" right="0.23611111111111102" top="0.74791666666666701" bottom="0.74791666666666701" header="0.51181102362204689" footer="0.51181102362204689"/>
  <pageSetup paperSize="9" scale="100" firstPageNumber="5" fitToWidth="1" fitToHeight="0" pageOrder="downThenOver" orientation="landscape" usePrinterDefaults="1" blackAndWhite="0" draft="0" cellComments="none" useFirstPageNumber="1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R7-Office/7.1.1.35</Application>
  <Company>КонсультантПлюс</Company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КонсультантПлюс</dc:creator>
  <dc:description/>
  <dc:language>ru-RU</dc:language>
  <cp:lastModifiedBy>Чавва Яна Алексеевна</cp:lastModifiedBy>
  <cp:revision>2</cp:revision>
  <dcterms:created xsi:type="dcterms:W3CDTF">2011-03-10T10:26:24Z</dcterms:created>
  <dcterms:modified xsi:type="dcterms:W3CDTF">2023-04-20T01:49:21Z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